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https://cupe.sharepoint.com/sites/financeadministration/Shared Documents/Per_Capita/LOCAL FILES/LOCAL LEDGERS/CURRENT ELECTRONIC LEDGERS/ENGLISH/"/>
    </mc:Choice>
  </mc:AlternateContent>
  <xr:revisionPtr revIDLastSave="1" documentId="13_ncr:1_{AA45C1E9-54EE-4784-9C73-EDFAF804B838}" xr6:coauthVersionLast="47" xr6:coauthVersionMax="47" xr10:uidLastSave="{D01190D4-FB2E-441F-A959-FA0313C4CA94}"/>
  <bookViews>
    <workbookView xWindow="-120" yWindow="-120" windowWidth="29040" windowHeight="15840" tabRatio="944"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Trustees" sheetId="60" r:id="rId15"/>
    <sheet name="Budget" sheetId="91" r:id="rId16"/>
    <sheet name="GLOSSARY" sheetId="24" r:id="rId17"/>
    <sheet name="BANK REC TIPS" sheetId="95" r:id="rId18"/>
    <sheet name="DR LOCALS" sheetId="97" r:id="rId19"/>
    <sheet name="WHEN FINISHED" sheetId="93" r:id="rId20"/>
    <sheet name="WRITTEN REPORTS" sheetId="94" r:id="rId21"/>
    <sheet name="B.3.12" sheetId="98" r:id="rId22"/>
  </sheets>
  <definedNames>
    <definedName name="BMdisplayrowcolumn" localSheetId="0">'BEGIN HERE'!#REF!</definedName>
    <definedName name="_xlnm.Print_Area" localSheetId="4">April!$A$1:$V$93</definedName>
    <definedName name="_xlnm.Print_Area" localSheetId="8">Aug!$A$1:$V$93</definedName>
    <definedName name="_xlnm.Print_Area" localSheetId="17">'BANK REC TIPS'!$A$1:$W$106</definedName>
    <definedName name="_xlnm.Print_Area" localSheetId="0">'BEGIN HERE'!$A$1:$N$61</definedName>
    <definedName name="_xlnm.Print_Area" localSheetId="15">Budget!$A$1:$G$37</definedName>
    <definedName name="_xlnm.Print_Area" localSheetId="12">Dec!$A$1:$V$93</definedName>
    <definedName name="_xlnm.Print_Area" localSheetId="2">Feb!$A$1:$V$93</definedName>
    <definedName name="_xlnm.Print_Area" localSheetId="16">GLOSSARY!$A$1:$B$18</definedName>
    <definedName name="_xlnm.Print_Area" localSheetId="1">Jan!$A$1:$V$93</definedName>
    <definedName name="_xlnm.Print_Area" localSheetId="7">July!$A$1:$V$93</definedName>
    <definedName name="_xlnm.Print_Area" localSheetId="6">June!$A$1:$V$93</definedName>
    <definedName name="_xlnm.Print_Area" localSheetId="3">March!$A$1:$V$93</definedName>
    <definedName name="_xlnm.Print_Area" localSheetId="5">May!$A$1:$V$93</definedName>
    <definedName name="_xlnm.Print_Area" localSheetId="11">Nov!$A$1:$V$93</definedName>
    <definedName name="_xlnm.Print_Area" localSheetId="10">Oct!$A$1:$V$93</definedName>
    <definedName name="_xlnm.Print_Area" localSheetId="9">Sept!$A$1:$V$93</definedName>
    <definedName name="_xlnm.Print_Area" localSheetId="13">Treasurer!$A$1:$R$66</definedName>
    <definedName name="_xlnm.Print_Area" localSheetId="14">Trustees!$A$1:$H$50</definedName>
    <definedName name="_xlnm.Print_Area" localSheetId="20">'WRITTEN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81" l="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E2" i="76" l="1"/>
  <c r="E2" i="77"/>
  <c r="E2" i="78"/>
  <c r="E2" i="79"/>
  <c r="E2" i="80"/>
  <c r="E2" i="81"/>
  <c r="E2" i="82"/>
  <c r="E2" i="83"/>
  <c r="E2" i="84"/>
  <c r="E2" i="85"/>
  <c r="E2" i="86"/>
  <c r="E2" i="4"/>
  <c r="L53" i="76"/>
  <c r="R53" i="76" s="1"/>
  <c r="L53" i="77"/>
  <c r="R53" i="77" s="1"/>
  <c r="L53" i="78"/>
  <c r="R53" i="78" s="1"/>
  <c r="L53" i="79"/>
  <c r="R53" i="79" s="1"/>
  <c r="L53" i="80"/>
  <c r="R53" i="80" s="1"/>
  <c r="L53" i="81"/>
  <c r="R53" i="81" s="1"/>
  <c r="L53" i="82"/>
  <c r="R53" i="82" s="1"/>
  <c r="L53" i="83"/>
  <c r="R53" i="83" s="1"/>
  <c r="L53" i="84"/>
  <c r="R53" i="84" s="1"/>
  <c r="L53" i="85"/>
  <c r="R53" i="85" s="1"/>
  <c r="L53" i="86"/>
  <c r="R53" i="86" s="1"/>
  <c r="G26" i="22" s="1"/>
  <c r="L53" i="4"/>
  <c r="R53" i="4" s="1"/>
  <c r="P9" i="22"/>
  <c r="A28" i="60" s="1"/>
  <c r="A22" i="91" s="1"/>
  <c r="O9" i="22"/>
  <c r="N9" i="22"/>
  <c r="A26" i="60" s="1"/>
  <c r="A20" i="91" s="1"/>
  <c r="M9" i="22"/>
  <c r="A25" i="60" s="1"/>
  <c r="A19" i="91" s="1"/>
  <c r="L9" i="22"/>
  <c r="A24" i="60"/>
  <c r="A18" i="91" s="1"/>
  <c r="K9" i="22"/>
  <c r="A23" i="60" s="1"/>
  <c r="A17" i="91" s="1"/>
  <c r="J9" i="22"/>
  <c r="A22" i="60" s="1"/>
  <c r="A16" i="91" s="1"/>
  <c r="I9" i="22"/>
  <c r="A21" i="60" s="1"/>
  <c r="A15" i="91" s="1"/>
  <c r="H9" i="22"/>
  <c r="A20" i="60" s="1"/>
  <c r="A14" i="91" s="1"/>
  <c r="G9" i="22"/>
  <c r="A19" i="60" s="1"/>
  <c r="A13" i="91" s="1"/>
  <c r="F9" i="22"/>
  <c r="A18" i="60" s="1"/>
  <c r="A12" i="91" s="1"/>
  <c r="E9" i="22"/>
  <c r="A17" i="60" s="1"/>
  <c r="A11" i="91" s="1"/>
  <c r="D9" i="22"/>
  <c r="A16" i="60" s="1"/>
  <c r="A10" i="91" s="1"/>
  <c r="C9" i="22"/>
  <c r="A12" i="60" s="1"/>
  <c r="A6" i="91" s="1"/>
  <c r="B9" i="22"/>
  <c r="A11" i="60" s="1"/>
  <c r="A5" i="91" s="1"/>
  <c r="A27" i="60"/>
  <c r="A21" i="91" s="1"/>
  <c r="G29" i="97"/>
  <c r="N55" i="86"/>
  <c r="B28" i="22" s="1"/>
  <c r="N55" i="85"/>
  <c r="N55" i="84"/>
  <c r="N55" i="83"/>
  <c r="N55" i="82"/>
  <c r="N55" i="81"/>
  <c r="N55" i="80"/>
  <c r="N55" i="79"/>
  <c r="N55" i="78"/>
  <c r="N55" i="77"/>
  <c r="N55" i="76"/>
  <c r="B3" i="91"/>
  <c r="B2" i="91"/>
  <c r="I62" i="95"/>
  <c r="H56" i="95"/>
  <c r="G56" i="95"/>
  <c r="H55" i="95"/>
  <c r="G55" i="95"/>
  <c r="H54" i="95"/>
  <c r="G54" i="95"/>
  <c r="H47" i="95"/>
  <c r="G47" i="95"/>
  <c r="H46" i="95"/>
  <c r="G46" i="95"/>
  <c r="F39"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B13" i="22" s="1"/>
  <c r="I50" i="78"/>
  <c r="C13" i="22" s="1"/>
  <c r="J50" i="78"/>
  <c r="H62" i="78" s="1"/>
  <c r="K50" i="78"/>
  <c r="H63" i="78" s="1"/>
  <c r="L50" i="78"/>
  <c r="F13" i="22" s="1"/>
  <c r="M50" i="78"/>
  <c r="H65" i="78" s="1"/>
  <c r="N50" i="78"/>
  <c r="H13" i="22" s="1"/>
  <c r="O50" i="78"/>
  <c r="I13" i="22"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H64" i="82" s="1"/>
  <c r="M50" i="82"/>
  <c r="G17" i="22" s="1"/>
  <c r="N50" i="82"/>
  <c r="H17" i="22" s="1"/>
  <c r="O50" i="82"/>
  <c r="H67" i="82" s="1"/>
  <c r="P50" i="82"/>
  <c r="H68" i="82" s="1"/>
  <c r="Q50" i="82"/>
  <c r="K17" i="22" s="1"/>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F5" i="91"/>
  <c r="F6" i="91"/>
  <c r="C7" i="91"/>
  <c r="C24" i="91" s="1"/>
  <c r="E7" i="91"/>
  <c r="G7" i="91"/>
  <c r="F10" i="91"/>
  <c r="F11" i="91"/>
  <c r="F12" i="91"/>
  <c r="F13" i="91"/>
  <c r="F14" i="91"/>
  <c r="F15" i="91"/>
  <c r="F16" i="91"/>
  <c r="F17" i="91"/>
  <c r="F18" i="91"/>
  <c r="F19" i="91"/>
  <c r="F20" i="91"/>
  <c r="F21" i="91"/>
  <c r="F22" i="91"/>
  <c r="C23" i="91"/>
  <c r="E23" i="91"/>
  <c r="E24" i="91" s="1"/>
  <c r="G23" i="91"/>
  <c r="G24" i="91" s="1"/>
  <c r="G30" i="91"/>
  <c r="G36"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6" i="22" s="1"/>
  <c r="A27" i="22"/>
  <c r="M55" i="86"/>
  <c r="A28" i="22" s="1"/>
  <c r="M56" i="86"/>
  <c r="A29" i="22" s="1"/>
  <c r="N56" i="86"/>
  <c r="B29" i="22" s="1"/>
  <c r="E57" i="86"/>
  <c r="H57" i="86"/>
  <c r="J57" i="86"/>
  <c r="J61" i="86" s="1"/>
  <c r="N57" i="86"/>
  <c r="O57" i="86"/>
  <c r="C30" i="22" s="1"/>
  <c r="R57" i="86"/>
  <c r="S57" i="86"/>
  <c r="E58" i="86"/>
  <c r="E59" i="86"/>
  <c r="E60" i="86"/>
  <c r="E61" i="86"/>
  <c r="H61" i="86"/>
  <c r="E62" i="86"/>
  <c r="E63" i="86"/>
  <c r="E64" i="86"/>
  <c r="E65" i="86"/>
  <c r="E66" i="86"/>
  <c r="E67" i="86"/>
  <c r="E68" i="86"/>
  <c r="E69" i="86"/>
  <c r="E70" i="86"/>
  <c r="E71" i="86"/>
  <c r="E75" i="86"/>
  <c r="E76" i="86"/>
  <c r="K86" i="86"/>
  <c r="K87" i="86"/>
  <c r="U87" i="86"/>
  <c r="Q87" i="86" s="1"/>
  <c r="K88" i="86"/>
  <c r="K89" i="86"/>
  <c r="K90" i="86"/>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O50" i="76"/>
  <c r="H67" i="76" s="1"/>
  <c r="P50" i="76"/>
  <c r="H68" i="76" s="1"/>
  <c r="Q50" i="76"/>
  <c r="K11" i="22" s="1"/>
  <c r="R50" i="76"/>
  <c r="L11" i="22" s="1"/>
  <c r="S50" i="76"/>
  <c r="H71" i="76" s="1"/>
  <c r="T50" i="76"/>
  <c r="H72" i="76" s="1"/>
  <c r="U50" i="76"/>
  <c r="H73" i="76"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E63" i="76"/>
  <c r="E64" i="76"/>
  <c r="E65" i="76"/>
  <c r="E66" i="76"/>
  <c r="H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L10" i="22" s="1"/>
  <c r="H70" i="4"/>
  <c r="J70" i="4"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H68" i="81" s="1"/>
  <c r="Q50" i="81"/>
  <c r="H69" i="81" s="1"/>
  <c r="R50" i="81"/>
  <c r="L16" i="22" s="1"/>
  <c r="S50" i="81"/>
  <c r="H71" i="81" s="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6" i="81"/>
  <c r="K86" i="81"/>
  <c r="K87" i="81"/>
  <c r="U87" i="81"/>
  <c r="Q87" i="81" s="1"/>
  <c r="Q88" i="81" s="1"/>
  <c r="K88" i="81"/>
  <c r="K89" i="8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8" i="80" s="1"/>
  <c r="I50" i="80"/>
  <c r="H59" i="80" s="1"/>
  <c r="J50" i="80"/>
  <c r="D15" i="22" s="1"/>
  <c r="K50" i="80"/>
  <c r="H63" i="80" s="1"/>
  <c r="L50" i="80"/>
  <c r="F15" i="22" s="1"/>
  <c r="M50" i="80"/>
  <c r="H65" i="80" s="1"/>
  <c r="N50" i="80"/>
  <c r="H66" i="80" s="1"/>
  <c r="O50" i="80"/>
  <c r="I15" i="22" s="1"/>
  <c r="P50" i="80"/>
  <c r="H68" i="80" s="1"/>
  <c r="Q50" i="80"/>
  <c r="H69" i="80" s="1"/>
  <c r="R50" i="80"/>
  <c r="L15" i="22"/>
  <c r="S50" i="80"/>
  <c r="H71" i="80" s="1"/>
  <c r="T50" i="80"/>
  <c r="H72" i="80"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s="1"/>
  <c r="I50" i="77"/>
  <c r="H59" i="77" s="1"/>
  <c r="J50" i="77"/>
  <c r="H62" i="77" s="1"/>
  <c r="K50" i="77"/>
  <c r="E12" i="22" s="1"/>
  <c r="L50" i="77"/>
  <c r="H64" i="77" s="1"/>
  <c r="M50" i="77"/>
  <c r="H65" i="77" s="1"/>
  <c r="N50" i="77"/>
  <c r="H66" i="77" s="1"/>
  <c r="O50" i="77"/>
  <c r="I12" i="22"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L14" i="22"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6" i="85"/>
  <c r="K86" i="85"/>
  <c r="K87" i="85"/>
  <c r="U87" i="85"/>
  <c r="Q87" i="85" s="1"/>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I50" i="84"/>
  <c r="H59" i="84" s="1"/>
  <c r="J50" i="84"/>
  <c r="D19" i="22" s="1"/>
  <c r="K50" i="84"/>
  <c r="H63" i="84" s="1"/>
  <c r="L50" i="84"/>
  <c r="F19" i="22" s="1"/>
  <c r="M50" i="84"/>
  <c r="G19" i="22" s="1"/>
  <c r="N50" i="84"/>
  <c r="H66" i="84" s="1"/>
  <c r="O50" i="84"/>
  <c r="I19" i="22" s="1"/>
  <c r="P50" i="84"/>
  <c r="J19" i="22" s="1"/>
  <c r="Q50" i="84"/>
  <c r="H69" i="84" s="1"/>
  <c r="R50" i="84"/>
  <c r="L19" i="22" s="1"/>
  <c r="S50" i="84"/>
  <c r="H71" i="84" s="1"/>
  <c r="T50" i="84"/>
  <c r="N19" i="22" s="1"/>
  <c r="U50" i="84"/>
  <c r="H73" i="84"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I50" i="83"/>
  <c r="H59" i="83" s="1"/>
  <c r="J50" i="83"/>
  <c r="D18" i="22" s="1"/>
  <c r="K50" i="83"/>
  <c r="E18" i="22" s="1"/>
  <c r="L50" i="83"/>
  <c r="H64" i="83" s="1"/>
  <c r="M50" i="83"/>
  <c r="H65" i="83" s="1"/>
  <c r="N50" i="83"/>
  <c r="H18" i="22" s="1"/>
  <c r="O50" i="83"/>
  <c r="I18" i="22" s="1"/>
  <c r="P50" i="83"/>
  <c r="H68" i="83" s="1"/>
  <c r="Q50" i="83"/>
  <c r="H69" i="83" s="1"/>
  <c r="R50" i="83"/>
  <c r="H70" i="83" s="1"/>
  <c r="S50" i="83"/>
  <c r="H71" i="83" s="1"/>
  <c r="T50" i="83"/>
  <c r="H72" i="83"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c r="Q88" i="83" s="1"/>
  <c r="K88" i="83"/>
  <c r="K89" i="83"/>
  <c r="K90" i="83"/>
  <c r="K91" i="83"/>
  <c r="K92" i="83"/>
  <c r="F93" i="83"/>
  <c r="I93" i="83"/>
  <c r="G2" i="22"/>
  <c r="D1" i="60" s="1"/>
  <c r="K2" i="22"/>
  <c r="F1" i="60" s="1"/>
  <c r="D4" i="22"/>
  <c r="B2" i="60" s="1"/>
  <c r="L4" i="22"/>
  <c r="B5" i="60" s="1"/>
  <c r="D5" i="22"/>
  <c r="B3" i="60" s="1"/>
  <c r="Q10" i="22"/>
  <c r="R10" i="22"/>
  <c r="H11" i="22"/>
  <c r="N11" i="22"/>
  <c r="Q11" i="22"/>
  <c r="R11" i="22"/>
  <c r="H12" i="22"/>
  <c r="Q12" i="22"/>
  <c r="R12" i="22"/>
  <c r="G13" i="22"/>
  <c r="K13" i="22"/>
  <c r="O13" i="22"/>
  <c r="Q13" i="22"/>
  <c r="R13" i="22"/>
  <c r="O14" i="22"/>
  <c r="Q14" i="22"/>
  <c r="R14" i="22"/>
  <c r="M15" i="22"/>
  <c r="Q15" i="22"/>
  <c r="R15" i="22"/>
  <c r="M16" i="22"/>
  <c r="Q16" i="22"/>
  <c r="R16" i="22"/>
  <c r="I17" i="22"/>
  <c r="Q17" i="22"/>
  <c r="R17" i="22"/>
  <c r="Q18" i="22"/>
  <c r="R18" i="22"/>
  <c r="Q19" i="22"/>
  <c r="R19" i="22"/>
  <c r="K20" i="22"/>
  <c r="Q20" i="22"/>
  <c r="R20" i="22"/>
  <c r="F21" i="22"/>
  <c r="J21" i="22"/>
  <c r="Q21" i="22"/>
  <c r="R21" i="22"/>
  <c r="E27" i="22"/>
  <c r="E28"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B55" i="22"/>
  <c r="C55" i="22"/>
  <c r="G55" i="22"/>
  <c r="H55" i="22"/>
  <c r="B56" i="22"/>
  <c r="C56" i="22"/>
  <c r="G56" i="22"/>
  <c r="H56" i="22"/>
  <c r="B57" i="22"/>
  <c r="C57" i="22"/>
  <c r="G57" i="22"/>
  <c r="H57" i="22"/>
  <c r="B58" i="22"/>
  <c r="C58" i="22"/>
  <c r="G58" i="22"/>
  <c r="H58" i="22"/>
  <c r="B59" i="22"/>
  <c r="C59" i="22"/>
  <c r="G59" i="22"/>
  <c r="H59" i="22"/>
  <c r="B60" i="22"/>
  <c r="G60" i="22"/>
  <c r="E5" i="60"/>
  <c r="F5" i="60"/>
  <c r="E6" i="60"/>
  <c r="F6" i="60"/>
  <c r="F16" i="60"/>
  <c r="F17" i="60"/>
  <c r="F18" i="60"/>
  <c r="F19" i="60"/>
  <c r="F21" i="60"/>
  <c r="F22" i="60"/>
  <c r="F23" i="60"/>
  <c r="F26" i="60"/>
  <c r="F28" i="60"/>
  <c r="F29" i="60"/>
  <c r="F30" i="60"/>
  <c r="H19" i="22"/>
  <c r="H70" i="80"/>
  <c r="F12" i="22"/>
  <c r="H68" i="84"/>
  <c r="B17" i="22"/>
  <c r="O17" i="22"/>
  <c r="H20" i="22"/>
  <c r="K15" i="22"/>
  <c r="J18" i="22"/>
  <c r="F18" i="22" l="1"/>
  <c r="E21" i="22"/>
  <c r="F17" i="22"/>
  <c r="N14" i="22"/>
  <c r="J60" i="22"/>
  <c r="J15" i="22"/>
  <c r="O11" i="22"/>
  <c r="H51" i="80"/>
  <c r="H72" i="84"/>
  <c r="O20" i="22"/>
  <c r="B15" i="22"/>
  <c r="F14" i="22"/>
  <c r="H62" i="4"/>
  <c r="J62" i="4" s="1"/>
  <c r="J62" i="76" s="1"/>
  <c r="J62" i="77" s="1"/>
  <c r="J62" i="78" s="1"/>
  <c r="J62" i="79" s="1"/>
  <c r="E26" i="22"/>
  <c r="L12" i="22"/>
  <c r="H62" i="80"/>
  <c r="H62" i="76"/>
  <c r="H66" i="83"/>
  <c r="H66" i="4"/>
  <c r="J66" i="4" s="1"/>
  <c r="J66" i="76" s="1"/>
  <c r="J66" i="77" s="1"/>
  <c r="K18" i="22"/>
  <c r="K93" i="85"/>
  <c r="H69" i="4"/>
  <c r="J69" i="4" s="1"/>
  <c r="H64" i="80"/>
  <c r="M20" i="22"/>
  <c r="F50" i="77"/>
  <c r="F23" i="91"/>
  <c r="H70" i="76"/>
  <c r="K16" i="22"/>
  <c r="H51" i="83"/>
  <c r="F7" i="91"/>
  <c r="F24" i="91" s="1"/>
  <c r="H58" i="76"/>
  <c r="N12" i="22"/>
  <c r="H62" i="83"/>
  <c r="P10" i="22"/>
  <c r="E20" i="22"/>
  <c r="P14" i="22"/>
  <c r="D14" i="22"/>
  <c r="D12" i="22"/>
  <c r="H72" i="85"/>
  <c r="H67" i="80"/>
  <c r="H75" i="80" s="1"/>
  <c r="C15" i="22"/>
  <c r="H69" i="76"/>
  <c r="F50" i="76"/>
  <c r="F50" i="86"/>
  <c r="H62" i="86"/>
  <c r="K12" i="22"/>
  <c r="I11" i="22"/>
  <c r="Q22" i="22"/>
  <c r="L23" i="22" s="1"/>
  <c r="K93" i="84"/>
  <c r="K93" i="76"/>
  <c r="H62" i="82"/>
  <c r="H66" i="78"/>
  <c r="H58" i="84"/>
  <c r="B16" i="22"/>
  <c r="F50" i="83"/>
  <c r="H63" i="77"/>
  <c r="H63" i="82"/>
  <c r="E13" i="22"/>
  <c r="E19" i="22"/>
  <c r="Q88" i="86"/>
  <c r="E61" i="22" s="1"/>
  <c r="E60" i="22"/>
  <c r="K93" i="81"/>
  <c r="G14" i="22"/>
  <c r="M13" i="22"/>
  <c r="K93" i="83"/>
  <c r="F50" i="79"/>
  <c r="K93" i="77"/>
  <c r="H69" i="86"/>
  <c r="O21" i="22"/>
  <c r="G20" i="22"/>
  <c r="N15" i="22"/>
  <c r="R22" i="22"/>
  <c r="M23" i="22" s="1"/>
  <c r="H63" i="83"/>
  <c r="G50" i="80"/>
  <c r="K93" i="82"/>
  <c r="K93" i="78"/>
  <c r="K93" i="80"/>
  <c r="H59" i="79"/>
  <c r="B18" i="22"/>
  <c r="H65" i="76"/>
  <c r="L21" i="22"/>
  <c r="N18" i="22"/>
  <c r="H16" i="22"/>
  <c r="K93" i="79"/>
  <c r="K93" i="4"/>
  <c r="J73" i="76"/>
  <c r="J73" i="77" s="1"/>
  <c r="J73" i="78" s="1"/>
  <c r="J73" i="79" s="1"/>
  <c r="J73" i="80" s="1"/>
  <c r="J58" i="76"/>
  <c r="J58" i="77" s="1"/>
  <c r="F50" i="4"/>
  <c r="K93" i="86"/>
  <c r="F50" i="78"/>
  <c r="J16" i="22"/>
  <c r="G16" i="22"/>
  <c r="J17" i="22"/>
  <c r="B12" i="22"/>
  <c r="O19" i="22"/>
  <c r="M17" i="22"/>
  <c r="H67" i="83"/>
  <c r="H58" i="83"/>
  <c r="H60" i="83" s="1"/>
  <c r="G50" i="83"/>
  <c r="H67" i="84"/>
  <c r="H62" i="84"/>
  <c r="F50" i="84"/>
  <c r="H70" i="79"/>
  <c r="H67" i="79"/>
  <c r="G50" i="79"/>
  <c r="H67" i="77"/>
  <c r="H60" i="80"/>
  <c r="G50" i="4"/>
  <c r="H67" i="86"/>
  <c r="G50" i="86"/>
  <c r="F50" i="82"/>
  <c r="H74" i="78"/>
  <c r="H67" i="78"/>
  <c r="G50" i="78"/>
  <c r="K19" i="22"/>
  <c r="K22" i="22" s="1"/>
  <c r="B23" i="60" s="1"/>
  <c r="B17" i="91" s="1"/>
  <c r="D17" i="91" s="1"/>
  <c r="H63" i="4"/>
  <c r="J63" i="4" s="1"/>
  <c r="J63" i="76" s="1"/>
  <c r="J11" i="22"/>
  <c r="F20" i="22"/>
  <c r="G50" i="85"/>
  <c r="F50" i="80"/>
  <c r="H67" i="81"/>
  <c r="H64" i="81"/>
  <c r="G50" i="81"/>
  <c r="C20" i="22"/>
  <c r="H15" i="22"/>
  <c r="G50" i="84"/>
  <c r="F50" i="85"/>
  <c r="F50" i="81"/>
  <c r="G50" i="76"/>
  <c r="N17" i="22"/>
  <c r="H69" i="82"/>
  <c r="G50" i="82"/>
  <c r="G50" i="77"/>
  <c r="J13" i="22"/>
  <c r="J10" i="22"/>
  <c r="J14" i="22"/>
  <c r="J12" i="22"/>
  <c r="J20" i="22"/>
  <c r="P21" i="22"/>
  <c r="P15" i="22"/>
  <c r="P17" i="22"/>
  <c r="O12" i="22"/>
  <c r="O10" i="22"/>
  <c r="N10" i="22"/>
  <c r="N13" i="22"/>
  <c r="J72" i="76"/>
  <c r="J72" i="77" s="1"/>
  <c r="J72" i="78" s="1"/>
  <c r="J72" i="79" s="1"/>
  <c r="J72" i="80" s="1"/>
  <c r="J72" i="81" s="1"/>
  <c r="J72" i="82" s="1"/>
  <c r="J72" i="83" s="1"/>
  <c r="J72" i="84"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H70" i="84"/>
  <c r="J67" i="76"/>
  <c r="H14" i="22"/>
  <c r="H21" i="22"/>
  <c r="G21" i="22"/>
  <c r="H65" i="4"/>
  <c r="J65" i="4" s="1"/>
  <c r="H65" i="82"/>
  <c r="H65" i="84"/>
  <c r="F11" i="22"/>
  <c r="H64" i="78"/>
  <c r="H64" i="84"/>
  <c r="H64" i="4"/>
  <c r="J64" i="4" s="1"/>
  <c r="J64" i="76" s="1"/>
  <c r="H59" i="82"/>
  <c r="H60" i="82" s="1"/>
  <c r="H51" i="82"/>
  <c r="H51" i="85"/>
  <c r="C19" i="22"/>
  <c r="C12" i="22"/>
  <c r="C18" i="22"/>
  <c r="B10" i="22"/>
  <c r="B21" i="22"/>
  <c r="H51" i="76"/>
  <c r="B20" i="22"/>
  <c r="P16" i="22"/>
  <c r="P19" i="22"/>
  <c r="H74" i="76"/>
  <c r="J74" i="76" s="1"/>
  <c r="J74" i="77" s="1"/>
  <c r="P12" i="22"/>
  <c r="H74" i="83"/>
  <c r="P20" i="22"/>
  <c r="O18" i="22"/>
  <c r="O15" i="22"/>
  <c r="H73" i="81"/>
  <c r="P51" i="86"/>
  <c r="N16" i="22"/>
  <c r="N21" i="22"/>
  <c r="M14" i="22"/>
  <c r="M19" i="22"/>
  <c r="P51" i="81"/>
  <c r="L20" i="22"/>
  <c r="H69" i="79"/>
  <c r="J68" i="76"/>
  <c r="J68" i="77" s="1"/>
  <c r="J68" i="78" s="1"/>
  <c r="J68" i="79" s="1"/>
  <c r="J68" i="80" s="1"/>
  <c r="J68" i="81" s="1"/>
  <c r="J68" i="82" s="1"/>
  <c r="J68" i="83" s="1"/>
  <c r="J68" i="84" s="1"/>
  <c r="J68" i="85" s="1"/>
  <c r="J68" i="86" s="1"/>
  <c r="H67" i="85"/>
  <c r="I10" i="22"/>
  <c r="P51" i="82"/>
  <c r="H66" i="82"/>
  <c r="G18" i="22"/>
  <c r="P51" i="83"/>
  <c r="G15" i="22"/>
  <c r="P51" i="77"/>
  <c r="G12" i="22"/>
  <c r="P51" i="84"/>
  <c r="E15" i="22"/>
  <c r="E16" i="22"/>
  <c r="E14" i="22"/>
  <c r="E11" i="22"/>
  <c r="P51" i="80"/>
  <c r="P51" i="4"/>
  <c r="P51" i="76"/>
  <c r="P51" i="78"/>
  <c r="D20" i="22"/>
  <c r="P51" i="79"/>
  <c r="D16" i="22"/>
  <c r="D13" i="22"/>
  <c r="P51" i="85"/>
  <c r="H60" i="77"/>
  <c r="J59" i="4"/>
  <c r="J60" i="4" s="1"/>
  <c r="H60" i="4"/>
  <c r="H60" i="84"/>
  <c r="H59" i="76"/>
  <c r="H59" i="78"/>
  <c r="H51" i="81"/>
  <c r="H59" i="81"/>
  <c r="H60" i="81" s="1"/>
  <c r="C10" i="22"/>
  <c r="H51" i="4"/>
  <c r="H60" i="85"/>
  <c r="H51" i="79"/>
  <c r="H51" i="77"/>
  <c r="H59" i="86"/>
  <c r="H60" i="86" s="1"/>
  <c r="H51" i="86"/>
  <c r="H51" i="78"/>
  <c r="H58" i="79"/>
  <c r="H58" i="78"/>
  <c r="H51" i="84"/>
  <c r="B14" i="22"/>
  <c r="F7" i="60"/>
  <c r="E7" i="60"/>
  <c r="F31" i="60"/>
  <c r="E51" i="79"/>
  <c r="E51" i="83"/>
  <c r="E51" i="80"/>
  <c r="E51" i="84"/>
  <c r="E51" i="76"/>
  <c r="E51" i="81"/>
  <c r="E51" i="85"/>
  <c r="E51" i="77"/>
  <c r="E51" i="78"/>
  <c r="E51" i="82"/>
  <c r="H75" i="85" l="1"/>
  <c r="J74" i="78"/>
  <c r="J74" i="79" s="1"/>
  <c r="J74" i="80" s="1"/>
  <c r="J74" i="81" s="1"/>
  <c r="J74" i="82" s="1"/>
  <c r="J70" i="79"/>
  <c r="J70" i="80" s="1"/>
  <c r="J70" i="81" s="1"/>
  <c r="J70" i="82" s="1"/>
  <c r="J70" i="83" s="1"/>
  <c r="J70" i="84" s="1"/>
  <c r="J70" i="85" s="1"/>
  <c r="J70" i="86" s="1"/>
  <c r="H75" i="86"/>
  <c r="J65" i="76"/>
  <c r="J65" i="77" s="1"/>
  <c r="J65" i="78" s="1"/>
  <c r="J65" i="79" s="1"/>
  <c r="J65" i="80" s="1"/>
  <c r="J65" i="81" s="1"/>
  <c r="J65" i="82" s="1"/>
  <c r="J65" i="83" s="1"/>
  <c r="J65" i="84" s="1"/>
  <c r="J65" i="85" s="1"/>
  <c r="J65" i="86" s="1"/>
  <c r="J66" i="78"/>
  <c r="J66" i="79" s="1"/>
  <c r="J66" i="80" s="1"/>
  <c r="J66" i="81" s="1"/>
  <c r="H75" i="77"/>
  <c r="H76" i="77" s="1"/>
  <c r="J69" i="76"/>
  <c r="J69" i="77" s="1"/>
  <c r="J69" i="78" s="1"/>
  <c r="J69" i="79" s="1"/>
  <c r="J69" i="80" s="1"/>
  <c r="J69" i="81" s="1"/>
  <c r="J69" i="82" s="1"/>
  <c r="J69" i="83" s="1"/>
  <c r="J69" i="84" s="1"/>
  <c r="J69" i="85" s="1"/>
  <c r="J69" i="86" s="1"/>
  <c r="H75" i="78"/>
  <c r="H75" i="83"/>
  <c r="H76" i="80"/>
  <c r="F22" i="22"/>
  <c r="B18" i="60" s="1"/>
  <c r="B12" i="91" s="1"/>
  <c r="D12" i="91" s="1"/>
  <c r="H75" i="81"/>
  <c r="H76" i="81" s="1"/>
  <c r="H22" i="22"/>
  <c r="B20" i="60" s="1"/>
  <c r="B14" i="91" s="1"/>
  <c r="D14" i="91" s="1"/>
  <c r="H75" i="82"/>
  <c r="H76" i="82" s="1"/>
  <c r="I22" i="22"/>
  <c r="B21" i="60" s="1"/>
  <c r="B15" i="91" s="1"/>
  <c r="D15" i="91" s="1"/>
  <c r="J72" i="85"/>
  <c r="J72" i="86" s="1"/>
  <c r="J63" i="77"/>
  <c r="J63" i="78" s="1"/>
  <c r="J63" i="79" s="1"/>
  <c r="J63" i="80" s="1"/>
  <c r="J63" i="81" s="1"/>
  <c r="J63" i="82" s="1"/>
  <c r="J63" i="83" s="1"/>
  <c r="J63" i="84" s="1"/>
  <c r="J63" i="85" s="1"/>
  <c r="J63" i="86" s="1"/>
  <c r="J67" i="77"/>
  <c r="J67" i="78" s="1"/>
  <c r="J67" i="79" s="1"/>
  <c r="J67" i="80" s="1"/>
  <c r="J67" i="81" s="1"/>
  <c r="J67" i="82" s="1"/>
  <c r="J67" i="83" s="1"/>
  <c r="J67" i="84" s="1"/>
  <c r="J67" i="85" s="1"/>
  <c r="J67" i="86" s="1"/>
  <c r="G22" i="22"/>
  <c r="B19" i="60" s="1"/>
  <c r="B13" i="91" s="1"/>
  <c r="D13" i="91" s="1"/>
  <c r="E22" i="22"/>
  <c r="B17" i="60" s="1"/>
  <c r="B11" i="91" s="1"/>
  <c r="D11" i="91" s="1"/>
  <c r="L22" i="22"/>
  <c r="B24" i="60" s="1"/>
  <c r="B18" i="91" s="1"/>
  <c r="D18" i="91" s="1"/>
  <c r="P22" i="22"/>
  <c r="B28" i="60" s="1"/>
  <c r="B22" i="91" s="1"/>
  <c r="D22" i="91" s="1"/>
  <c r="B22" i="22"/>
  <c r="B11" i="60" s="1"/>
  <c r="J22" i="22"/>
  <c r="B22" i="60" s="1"/>
  <c r="B16" i="91" s="1"/>
  <c r="D16" i="91" s="1"/>
  <c r="H75" i="76"/>
  <c r="M22" i="22"/>
  <c r="B25" i="60" s="1"/>
  <c r="B19" i="91" s="1"/>
  <c r="D19" i="91" s="1"/>
  <c r="H75" i="79"/>
  <c r="J75" i="4"/>
  <c r="H75" i="84"/>
  <c r="H76" i="84" s="1"/>
  <c r="H75" i="4"/>
  <c r="H76" i="4" s="1"/>
  <c r="J77" i="4" s="1"/>
  <c r="J64" i="77"/>
  <c r="J64" i="78" s="1"/>
  <c r="J64" i="79" s="1"/>
  <c r="J64" i="80" s="1"/>
  <c r="J64" i="81" s="1"/>
  <c r="J64" i="82" s="1"/>
  <c r="J64" i="83" s="1"/>
  <c r="J64" i="84" s="1"/>
  <c r="J64" i="85" s="1"/>
  <c r="J64" i="86" s="1"/>
  <c r="D22" i="22"/>
  <c r="B16" i="60" s="1"/>
  <c r="C22" i="22"/>
  <c r="B12" i="60" s="1"/>
  <c r="B6" i="91" s="1"/>
  <c r="D6" i="91" s="1"/>
  <c r="J74" i="83"/>
  <c r="J74" i="84" s="1"/>
  <c r="J74" i="85" s="1"/>
  <c r="J74" i="86" s="1"/>
  <c r="J73" i="81"/>
  <c r="J73" i="82" s="1"/>
  <c r="J73" i="83" s="1"/>
  <c r="J73" i="84" s="1"/>
  <c r="J73" i="85" s="1"/>
  <c r="J73" i="86" s="1"/>
  <c r="O22" i="22"/>
  <c r="B27" i="60" s="1"/>
  <c r="B21" i="91" s="1"/>
  <c r="D21" i="91" s="1"/>
  <c r="N22" i="22"/>
  <c r="B26" i="60" s="1"/>
  <c r="B20" i="91" s="1"/>
  <c r="D20" i="91" s="1"/>
  <c r="H76" i="86"/>
  <c r="J66" i="82"/>
  <c r="J66" i="83" s="1"/>
  <c r="J66" i="84" s="1"/>
  <c r="J66" i="85" s="1"/>
  <c r="J66" i="86" s="1"/>
  <c r="J62" i="80"/>
  <c r="H76" i="85"/>
  <c r="H76" i="83"/>
  <c r="H60" i="76"/>
  <c r="J59" i="76"/>
  <c r="H60" i="79"/>
  <c r="H60" i="78"/>
  <c r="J58" i="78"/>
  <c r="J75" i="76" l="1"/>
  <c r="H76" i="78"/>
  <c r="H76" i="76"/>
  <c r="C23" i="22"/>
  <c r="J75" i="77"/>
  <c r="J75" i="78"/>
  <c r="H76" i="79"/>
  <c r="J56" i="76"/>
  <c r="J77" i="76" s="1"/>
  <c r="Q92" i="4"/>
  <c r="J75" i="79"/>
  <c r="H23" i="22"/>
  <c r="J75" i="80"/>
  <c r="J62" i="81"/>
  <c r="B10" i="91"/>
  <c r="B29" i="60"/>
  <c r="J60" i="76"/>
  <c r="J59" i="77"/>
  <c r="B5" i="91"/>
  <c r="B13" i="60"/>
  <c r="J58" i="79"/>
  <c r="L24" i="22" l="1"/>
  <c r="P31" i="22" s="1"/>
  <c r="P40" i="22" s="1"/>
  <c r="Q92" i="76"/>
  <c r="J56" i="77"/>
  <c r="J77" i="77" s="1"/>
  <c r="J56" i="78" s="1"/>
  <c r="J77" i="78" s="1"/>
  <c r="E65" i="22"/>
  <c r="D10" i="91"/>
  <c r="D23" i="91" s="1"/>
  <c r="B23" i="91"/>
  <c r="J75" i="81"/>
  <c r="J62" i="82"/>
  <c r="J59" i="78"/>
  <c r="J60" i="77"/>
  <c r="B30" i="60"/>
  <c r="B31" i="60"/>
  <c r="F15" i="60" s="1"/>
  <c r="F24" i="60" s="1"/>
  <c r="D5" i="91"/>
  <c r="B7" i="91"/>
  <c r="J58" i="80"/>
  <c r="Q92" i="77" l="1"/>
  <c r="J75" i="82"/>
  <c r="J62" i="83"/>
  <c r="J56" i="79"/>
  <c r="J77" i="79" s="1"/>
  <c r="Q92" i="78"/>
  <c r="J59" i="79"/>
  <c r="J60" i="78"/>
  <c r="B24" i="91"/>
  <c r="D7" i="91"/>
  <c r="D24" i="91" s="1"/>
  <c r="J58" i="81"/>
  <c r="J75" i="83" l="1"/>
  <c r="J62" i="84"/>
  <c r="J59" i="80"/>
  <c r="J60" i="79"/>
  <c r="J56" i="80"/>
  <c r="J77" i="80" s="1"/>
  <c r="Q92" i="79"/>
  <c r="J58" i="82"/>
  <c r="J75" i="84" l="1"/>
  <c r="J62" i="85"/>
  <c r="Q92" i="80"/>
  <c r="J56" i="81"/>
  <c r="J77" i="81" s="1"/>
  <c r="J59" i="81"/>
  <c r="J60" i="80"/>
  <c r="J58" i="83"/>
  <c r="J75" i="85" l="1"/>
  <c r="J62" i="86"/>
  <c r="J75" i="86" s="1"/>
  <c r="J59" i="82"/>
  <c r="J60" i="81"/>
  <c r="J56" i="82"/>
  <c r="J77" i="82" s="1"/>
  <c r="Q92" i="81"/>
  <c r="J58" i="84"/>
  <c r="Q92" i="82" l="1"/>
  <c r="J56" i="83"/>
  <c r="J77" i="83" s="1"/>
  <c r="J59" i="83"/>
  <c r="J60" i="82"/>
  <c r="J58" i="85"/>
  <c r="J59" i="84" l="1"/>
  <c r="J60" i="83"/>
  <c r="Q92" i="83"/>
  <c r="J56" i="84"/>
  <c r="J77" i="84" s="1"/>
  <c r="J58" i="86"/>
  <c r="Q92" i="84" l="1"/>
  <c r="J56" i="85"/>
  <c r="J77" i="85" s="1"/>
  <c r="J59" i="85"/>
  <c r="J60" i="84"/>
  <c r="J59" i="86" l="1"/>
  <c r="J60" i="86" s="1"/>
  <c r="J60" i="85"/>
  <c r="Q92" i="85"/>
  <c r="J56" i="86"/>
  <c r="J77" i="86" s="1"/>
  <c r="Q9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<sst xmlns="http://schemas.openxmlformats.org/spreadsheetml/2006/main" count="1254" uniqueCount="372">
  <si>
    <t xml:space="preserve">STEPS TO TAKE BEFORE YOU BEGIN </t>
  </si>
  <si>
    <t>1.</t>
  </si>
  <si>
    <t>Enter your local number in yellow box to the right :</t>
  </si>
  <si>
    <t>2.</t>
  </si>
  <si>
    <t>Enter the reporting year in yellow box to the right :</t>
  </si>
  <si>
    <t>3.</t>
  </si>
  <si>
    <t>Enter your ending ledger bank balance from previous report in yellow box:</t>
  </si>
  <si>
    <t>*</t>
  </si>
  <si>
    <t>This will be the PREVIOUS report's ENDING ledger bank balance as indicated on example screenshot below:</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</si>
  <si>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</si>
  <si>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</si>
  <si>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</si>
  <si>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</si>
  <si>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</si>
  <si>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</si>
  <si>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</si>
  <si>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</si>
  <si>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</si>
  <si>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</si>
  <si>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</si>
  <si>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</si>
  <si>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</si>
  <si>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</si>
  <si>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</si>
  <si>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</si>
  <si>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</si>
  <si>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</si>
  <si>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</si>
  <si>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</si>
  <si>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</si>
  <si>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</si>
  <si>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</si>
  <si>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</si>
  <si>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</si>
  <si>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</si>
  <si>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</si>
  <si>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</si>
  <si>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</si>
  <si>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</si>
  <si>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</si>
  <si>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</si>
  <si>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</si>
  <si>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</si>
  <si>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</si>
  <si>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</si>
  <si>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</si>
  <si>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</si>
  <si>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</si>
  <si>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</si>
  <si>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</si>
  <si>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</si>
  <si>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</si>
  <si>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</si>
  <si>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</si>
  <si>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</si>
  <si>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</si>
  <si>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</si>
  <si>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</si>
  <si>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</si>
  <si>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</si>
  <si>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</si>
  <si>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</si>
  <si>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</si>
  <si>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</si>
  <si>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</si>
  <si>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</si>
  <si>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</si>
  <si>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</si>
  <si>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</si>
  <si>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</si>
  <si>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</si>
  <si>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</si>
  <si>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</si>
  <si>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</si>
  <si>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</si>
  <si>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</si>
  <si>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</si>
  <si>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</si>
  <si>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</si>
  <si>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</si>
  <si>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</si>
  <si>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</si>
  <si>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</si>
  <si>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</si>
  <si>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</si>
  <si>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</si>
  <si>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</si>
  <si>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</si>
  <si>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</si>
  <si>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</si>
  <si>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</si>
  <si>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</si>
  <si>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</si>
  <si>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</si>
  <si>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</si>
  <si>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</si>
  <si>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</si>
  <si>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</si>
  <si>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</si>
  <si>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</si>
  <si>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</si>
  <si>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</si>
  <si>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</si>
  <si>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</si>
  <si>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</si>
  <si>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</si>
  <si>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</si>
  <si>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</si>
  <si>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</si>
  <si>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</si>
  <si>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</si>
  <si>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</si>
  <si>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</si>
  <si>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</si>
  <si>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</si>
  <si>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</si>
  <si>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</si>
  <si>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</si>
  <si>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</si>
  <si>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</si>
  <si>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</si>
  <si>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</si>
  <si>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</si>
  <si>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</si>
  <si>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</si>
  <si>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</si>
  <si>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</si>
  <si>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</si>
  <si>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</si>
  <si>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</si>
  <si>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</si>
  <si>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</si>
  <si>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</si>
  <si>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</si>
  <si>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</si>
  <si>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</si>
  <si>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</si>
  <si>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</si>
  <si>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Jan</t>
  </si>
  <si>
    <t>Feb</t>
  </si>
  <si>
    <t>Aug</t>
  </si>
  <si>
    <t>Sept</t>
  </si>
  <si>
    <t>Oct</t>
  </si>
  <si>
    <t>Nov</t>
  </si>
  <si>
    <t>Dec</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</si>
  <si>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</si>
  <si>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</si>
  <si>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</si>
  <si>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</si>
  <si>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</si>
  <si>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</si>
  <si>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</si>
  <si>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</si>
  <si>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</si>
  <si>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</si>
  <si>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</si>
  <si>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</si>
  <si>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</si>
  <si>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</si>
  <si>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</si>
  <si>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</si>
  <si>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</si>
  <si>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</si>
  <si>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</si>
  <si>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</si>
  <si>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</si>
  <si>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</si>
  <si>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</si>
  <si>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</si>
  <si>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</si>
  <si>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</si>
  <si>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</si>
  <si>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</si>
  <si>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</si>
  <si>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</si>
  <si>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</si>
  <si>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</si>
  <si>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</si>
  <si>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</si>
  <si>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</si>
  <si>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</si>
  <si>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</si>
  <si>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</si>
  <si>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</si>
  <si>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</si>
  <si>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</si>
  <si>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</si>
  <si>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</si>
  <si>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</si>
  <si>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</si>
  <si>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</si>
  <si>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</si>
  <si>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</si>
  <si>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</si>
  <si>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</si>
  <si>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</si>
  <si>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</si>
  <si>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</si>
  <si>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</si>
  <si>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</si>
  <si>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</si>
  <si>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</si>
  <si>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</si>
  <si>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</si>
  <si>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</si>
  <si>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</si>
  <si>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</si>
  <si>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</si>
  <si>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</si>
  <si>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</si>
  <si>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</si>
  <si>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</si>
  <si>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Expenses Incurred Last Year That Will Not Happen This Year</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</si>
  <si>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</si>
  <si>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</si>
  <si>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</si>
  <si>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</si>
  <si>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</si>
  <si>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</si>
  <si>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</si>
  <si>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</si>
  <si>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</si>
  <si>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Per capita payments made to CUPE National (.85% of regular wages) or if you are on direct remittance, the amount of per capita tax withheld by CUPE National (refer to Per Capita Form - Line C-1: under "amount" column). Also include the initiation fee of $1 per new member paid to CUPE National.</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</si>
  <si>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</si>
  <si>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</si>
  <si>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</si>
  <si>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</si>
  <si>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</si>
  <si>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</si>
  <si>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</si>
  <si>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</si>
  <si>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</si>
  <si>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</si>
  <si>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</si>
  <si>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</si>
  <si>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</si>
  <si>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</si>
  <si>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</si>
  <si>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</si>
  <si>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</si>
  <si>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</si>
  <si>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</si>
  <si>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</si>
  <si>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t>Enter the bank statement balance at the END of the month into the Bank Reconciliation section of the month you are reconciling (see red arrow below).</t>
  </si>
  <si>
    <t>xx</t>
  </si>
  <si>
    <t>Go through the bank statement and verify which cheques were cashed.  Enter a check mark (from drop down list)  in the column "Cheque is cleared" for each cheque cleared  (as indicated below in the red circle).</t>
  </si>
  <si>
    <r>
      <t xml:space="preserve">Cheque is cleared  </t>
    </r>
    <r>
      <rPr>
        <b/>
        <sz val="9"/>
        <color rgb="FFFF0000"/>
        <rFont val="Calibri"/>
        <family val="2"/>
      </rPr>
      <t>√</t>
    </r>
  </si>
  <si>
    <t>Company ABC</t>
  </si>
  <si>
    <t>Company DEF</t>
  </si>
  <si>
    <t>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(This can be confusing for the trustees reviewing each of the monthly worksheets).</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</si>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</sst>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_-&quot;$&quot;* #,##0.00_-;\-&quot;$&quot;* #,##0.00_-;_-&quot;$&quot;* &quot;-&quot;??_-;_-@_-"/>
    <numFmt numFmtId="165" formatCode="_-* #,##0.00_-;\-* #,##0.00_-;_-* &quot;-&quot;??_-;_-@_-"/>
    <numFmt numFmtId="166" formatCode="mmmm\-yy"/>
    <numFmt numFmtId="167" formatCode="&quot;$&quot;#,##0.00"/>
    <numFmt numFmtId="168" formatCode="mmm"/>
    <numFmt numFmtId="169" formatCode="yyyy"/>
    <numFmt numFmtId="170" formatCode="0.00_);\(0.00\)"/>
    <numFmt numFmtId="171" formatCode="0_);\(0\)"/>
    <numFmt numFmtId="172" formatCode="[$-409]mmmm\-yy;@"/>
    <numFmt numFmtId="173"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6"/>
      <name val="Times New Roman"/>
      <family val="1"/>
    </font>
    <font>
      <b/>
      <sz val="10"/>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sz val="9"/>
      <color indexed="81"/>
      <name val="Tahoma"/>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3">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right style="thick">
        <color indexed="64"/>
      </right>
      <top/>
      <bottom style="medium">
        <color indexed="64"/>
      </bottom>
      <diagonal/>
    </border>
  </borders>
  <cellStyleXfs count="5">
    <xf numFmtId="0" fontId="0" fillId="0" borderId="0"/>
    <xf numFmtId="165"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65">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165" fontId="16" fillId="0" borderId="0" xfId="1" applyFont="1" applyFill="1" applyBorder="1" applyProtection="1">
      <protection locked="0"/>
    </xf>
    <xf numFmtId="165" fontId="17" fillId="0" borderId="0" xfId="1" applyFont="1" applyFill="1" applyBorder="1" applyAlignment="1" applyProtection="1">
      <alignment horizontal="center" vertical="center"/>
      <protection locked="0"/>
    </xf>
    <xf numFmtId="170" fontId="20"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165"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5" xfId="0" applyNumberFormat="1" applyFont="1" applyBorder="1" applyAlignment="1" applyProtection="1">
      <alignment horizontal="center" vertical="center" wrapText="1"/>
      <protection locked="0"/>
    </xf>
    <xf numFmtId="170" fontId="28" fillId="0" borderId="56"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165" fontId="28" fillId="0" borderId="46" xfId="1" applyFont="1" applyBorder="1" applyAlignment="1" applyProtection="1"/>
    <xf numFmtId="165" fontId="28" fillId="0" borderId="19" xfId="1" applyFont="1" applyBorder="1" applyAlignment="1" applyProtection="1"/>
    <xf numFmtId="165" fontId="28" fillId="0" borderId="35" xfId="2" applyNumberFormat="1" applyFont="1" applyBorder="1" applyAlignment="1" applyProtection="1">
      <protection locked="0"/>
    </xf>
    <xf numFmtId="165" fontId="28" fillId="0" borderId="60" xfId="2" applyNumberFormat="1" applyFont="1" applyBorder="1" applyAlignment="1" applyProtection="1">
      <protection locked="0"/>
    </xf>
    <xf numFmtId="165" fontId="28" fillId="0" borderId="21" xfId="1" applyFont="1" applyBorder="1" applyAlignment="1" applyProtection="1">
      <protection locked="0"/>
    </xf>
    <xf numFmtId="165" fontId="28" fillId="0" borderId="17" xfId="1" applyFont="1" applyBorder="1" applyAlignment="1" applyProtection="1">
      <protection locked="0"/>
    </xf>
    <xf numFmtId="165" fontId="28" fillId="0" borderId="59" xfId="1" applyFont="1" applyBorder="1" applyAlignment="1" applyProtection="1">
      <protection locked="0"/>
    </xf>
    <xf numFmtId="165" fontId="28" fillId="0" borderId="60"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165" fontId="28" fillId="0" borderId="46" xfId="2" applyNumberFormat="1" applyFont="1" applyBorder="1" applyProtection="1">
      <protection locked="0"/>
    </xf>
    <xf numFmtId="165" fontId="28" fillId="0" borderId="61" xfId="2" applyNumberFormat="1" applyFont="1" applyBorder="1" applyAlignment="1" applyProtection="1">
      <protection locked="0"/>
    </xf>
    <xf numFmtId="165" fontId="28" fillId="0" borderId="22" xfId="1" applyFont="1" applyBorder="1" applyAlignment="1" applyProtection="1">
      <protection locked="0"/>
    </xf>
    <xf numFmtId="165" fontId="28" fillId="0" borderId="3" xfId="1" applyFont="1" applyBorder="1" applyAlignment="1" applyProtection="1">
      <protection locked="0"/>
    </xf>
    <xf numFmtId="165" fontId="28" fillId="0" borderId="16" xfId="1" applyFont="1" applyBorder="1" applyAlignment="1" applyProtection="1">
      <protection locked="0"/>
    </xf>
    <xf numFmtId="165" fontId="28" fillId="0" borderId="61" xfId="1" applyFont="1" applyBorder="1" applyAlignment="1" applyProtection="1">
      <protection locked="0"/>
    </xf>
    <xf numFmtId="165" fontId="28" fillId="0" borderId="46" xfId="1" applyFont="1" applyBorder="1" applyProtection="1">
      <protection locked="0"/>
    </xf>
    <xf numFmtId="170" fontId="20" fillId="0" borderId="4" xfId="0" applyNumberFormat="1" applyFont="1" applyBorder="1" applyAlignment="1" applyProtection="1">
      <alignment horizontal="center" vertical="center"/>
      <protection locked="0"/>
    </xf>
    <xf numFmtId="4" fontId="20" fillId="0" borderId="4" xfId="1" applyNumberFormat="1" applyFont="1" applyBorder="1" applyAlignment="1" applyProtection="1">
      <alignment vertical="center" wrapText="1"/>
      <protection locked="0"/>
    </xf>
    <xf numFmtId="170" fontId="20" fillId="2" borderId="33" xfId="0" applyNumberFormat="1" applyFont="1" applyFill="1" applyBorder="1" applyAlignment="1" applyProtection="1">
      <alignment horizontal="center" vertical="center"/>
      <protection locked="0"/>
    </xf>
    <xf numFmtId="170" fontId="20" fillId="2" borderId="8" xfId="0" applyNumberFormat="1" applyFont="1" applyFill="1" applyBorder="1" applyAlignment="1" applyProtection="1">
      <alignment horizontal="center" vertical="center"/>
      <protection locked="0"/>
    </xf>
    <xf numFmtId="170" fontId="20"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165"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20" fillId="2" borderId="4" xfId="1" applyFont="1" applyFill="1" applyBorder="1" applyAlignment="1" applyProtection="1">
      <alignment vertical="center"/>
    </xf>
    <xf numFmtId="165" fontId="20"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165" fontId="25" fillId="6" borderId="4" xfId="1" applyFont="1" applyFill="1" applyBorder="1" applyProtection="1">
      <protection locked="0"/>
    </xf>
    <xf numFmtId="0" fontId="0" fillId="0" borderId="51"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20" fillId="0" borderId="4"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165"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165" fontId="38" fillId="0" borderId="46" xfId="1" applyFont="1" applyBorder="1" applyAlignment="1" applyProtection="1"/>
    <xf numFmtId="165" fontId="38" fillId="0" borderId="19" xfId="1" applyFont="1" applyBorder="1" applyAlignment="1" applyProtection="1"/>
    <xf numFmtId="165" fontId="38" fillId="0" borderId="61" xfId="2" applyNumberFormat="1" applyFont="1" applyBorder="1" applyAlignment="1" applyProtection="1">
      <protection locked="0"/>
    </xf>
    <xf numFmtId="165" fontId="38" fillId="0" borderId="22" xfId="1" applyFont="1" applyBorder="1" applyAlignment="1" applyProtection="1">
      <protection locked="0"/>
    </xf>
    <xf numFmtId="165" fontId="38" fillId="0" borderId="3" xfId="1" applyFont="1" applyBorder="1" applyAlignment="1" applyProtection="1">
      <protection locked="0"/>
    </xf>
    <xf numFmtId="165" fontId="38" fillId="0" borderId="16" xfId="1" applyFont="1" applyBorder="1" applyAlignment="1" applyProtection="1">
      <protection locked="0"/>
    </xf>
    <xf numFmtId="165" fontId="38" fillId="0" borderId="61" xfId="1" applyFont="1" applyBorder="1" applyAlignment="1" applyProtection="1">
      <protection locked="0"/>
    </xf>
    <xf numFmtId="165" fontId="38" fillId="0" borderId="35" xfId="2" applyNumberFormat="1" applyFont="1" applyBorder="1" applyAlignment="1" applyProtection="1">
      <protection locked="0"/>
    </xf>
    <xf numFmtId="165" fontId="38" fillId="0" borderId="60" xfId="2" applyNumberFormat="1" applyFont="1" applyBorder="1" applyAlignment="1" applyProtection="1">
      <protection locked="0"/>
    </xf>
    <xf numFmtId="165" fontId="38" fillId="0" borderId="17" xfId="1" applyFont="1" applyBorder="1" applyAlignment="1" applyProtection="1">
      <protection locked="0"/>
    </xf>
    <xf numFmtId="165" fontId="20"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165"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165" fontId="28" fillId="0" borderId="0" xfId="1" applyFont="1" applyBorder="1" applyAlignment="1" applyProtection="1"/>
    <xf numFmtId="165" fontId="28" fillId="0" borderId="0" xfId="2" applyNumberFormat="1" applyFont="1" applyBorder="1" applyAlignment="1" applyProtection="1">
      <protection locked="0"/>
    </xf>
    <xf numFmtId="165" fontId="28" fillId="0" borderId="0" xfId="1" applyFont="1" applyBorder="1" applyAlignment="1" applyProtection="1">
      <protection locked="0"/>
    </xf>
    <xf numFmtId="165"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0" fontId="1" fillId="0" borderId="0" xfId="0" applyFont="1" applyAlignment="1">
      <alignment horizontal="left"/>
    </xf>
    <xf numFmtId="170" fontId="32" fillId="0" borderId="105"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165"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1"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1"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5"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6"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165" fontId="22" fillId="0" borderId="46" xfId="1" applyFont="1" applyBorder="1" applyAlignment="1" applyProtection="1"/>
    <xf numFmtId="165" fontId="47" fillId="0" borderId="19" xfId="1" applyFont="1" applyBorder="1" applyAlignment="1" applyProtection="1"/>
    <xf numFmtId="165" fontId="22" fillId="0" borderId="35" xfId="2" applyNumberFormat="1" applyFont="1" applyBorder="1" applyAlignment="1" applyProtection="1">
      <protection locked="0"/>
    </xf>
    <xf numFmtId="165" fontId="22" fillId="0" borderId="60" xfId="2" applyNumberFormat="1" applyFont="1" applyBorder="1" applyAlignment="1" applyProtection="1">
      <protection locked="0"/>
    </xf>
    <xf numFmtId="165" fontId="47" fillId="0" borderId="21" xfId="1" applyFont="1" applyBorder="1" applyAlignment="1" applyProtection="1">
      <protection locked="0"/>
    </xf>
    <xf numFmtId="165" fontId="47" fillId="0" borderId="17" xfId="1" applyFont="1" applyBorder="1" applyAlignment="1" applyProtection="1">
      <protection locked="0"/>
    </xf>
    <xf numFmtId="165"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165" fontId="22" fillId="0" borderId="19" xfId="1" applyFont="1" applyBorder="1" applyAlignment="1" applyProtection="1"/>
    <xf numFmtId="165" fontId="22" fillId="0" borderId="22" xfId="1" applyFont="1" applyBorder="1" applyAlignment="1" applyProtection="1">
      <alignment horizontal="center"/>
      <protection locked="0"/>
    </xf>
    <xf numFmtId="165" fontId="22" fillId="0" borderId="61" xfId="2" applyNumberFormat="1" applyFont="1" applyBorder="1" applyAlignment="1" applyProtection="1">
      <protection locked="0"/>
    </xf>
    <xf numFmtId="165" fontId="47" fillId="0" borderId="22" xfId="1" applyFont="1" applyBorder="1" applyAlignment="1" applyProtection="1">
      <alignment horizontal="center"/>
      <protection locked="0"/>
    </xf>
    <xf numFmtId="165" fontId="47" fillId="0" borderId="76"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165" fontId="22" fillId="0" borderId="21" xfId="1" applyFont="1" applyBorder="1" applyAlignment="1" applyProtection="1">
      <protection locked="0"/>
    </xf>
    <xf numFmtId="165" fontId="22" fillId="0" borderId="17" xfId="1" applyFont="1" applyBorder="1" applyAlignment="1" applyProtection="1">
      <protection locked="0"/>
    </xf>
    <xf numFmtId="165" fontId="22" fillId="0" borderId="59" xfId="1" applyFont="1" applyBorder="1" applyAlignment="1" applyProtection="1">
      <protection locked="0"/>
    </xf>
    <xf numFmtId="165" fontId="30" fillId="0" borderId="60" xfId="1" applyFont="1" applyBorder="1" applyAlignment="1" applyProtection="1">
      <protection locked="0"/>
    </xf>
    <xf numFmtId="165" fontId="30" fillId="0" borderId="46" xfId="1" applyFont="1" applyBorder="1" applyAlignment="1" applyProtection="1"/>
    <xf numFmtId="165" fontId="30" fillId="0" borderId="19" xfId="1" applyFont="1" applyBorder="1" applyAlignment="1" applyProtection="1"/>
    <xf numFmtId="165" fontId="30" fillId="0" borderId="35" xfId="2" applyNumberFormat="1" applyFont="1" applyBorder="1" applyAlignment="1" applyProtection="1">
      <protection locked="0"/>
    </xf>
    <xf numFmtId="165" fontId="30" fillId="0" borderId="60" xfId="2" applyNumberFormat="1" applyFont="1" applyBorder="1" applyAlignment="1" applyProtection="1">
      <protection locked="0"/>
    </xf>
    <xf numFmtId="165" fontId="30" fillId="0" borderId="21" xfId="1" applyFont="1" applyBorder="1" applyAlignment="1" applyProtection="1">
      <protection locked="0"/>
    </xf>
    <xf numFmtId="165" fontId="30" fillId="0" borderId="17" xfId="1" applyFont="1" applyBorder="1" applyAlignment="1" applyProtection="1">
      <protection locked="0"/>
    </xf>
    <xf numFmtId="165" fontId="30" fillId="0" borderId="59" xfId="1" applyFont="1" applyBorder="1" applyAlignment="1" applyProtection="1">
      <protection locked="0"/>
    </xf>
    <xf numFmtId="1" fontId="30" fillId="0" borderId="3" xfId="0" applyNumberFormat="1" applyFont="1" applyBorder="1" applyAlignment="1" applyProtection="1">
      <alignment horizontal="left"/>
      <protection locked="0"/>
    </xf>
    <xf numFmtId="165" fontId="30" fillId="0" borderId="46" xfId="2" applyNumberFormat="1" applyFont="1" applyBorder="1" applyProtection="1">
      <protection locked="0"/>
    </xf>
    <xf numFmtId="165" fontId="30" fillId="0" borderId="61" xfId="2" applyNumberFormat="1" applyFont="1" applyBorder="1" applyAlignment="1" applyProtection="1">
      <protection locked="0"/>
    </xf>
    <xf numFmtId="165" fontId="30" fillId="0" borderId="22" xfId="1" applyFont="1" applyBorder="1" applyAlignment="1" applyProtection="1">
      <protection locked="0"/>
    </xf>
    <xf numFmtId="165" fontId="30" fillId="0" borderId="3" xfId="1" applyFont="1" applyBorder="1" applyAlignment="1" applyProtection="1">
      <protection locked="0"/>
    </xf>
    <xf numFmtId="165" fontId="30" fillId="0" borderId="3" xfId="1" quotePrefix="1" applyFont="1" applyBorder="1" applyAlignment="1" applyProtection="1">
      <protection locked="0"/>
    </xf>
    <xf numFmtId="165" fontId="30" fillId="0" borderId="16" xfId="1" applyFont="1" applyBorder="1" applyAlignment="1" applyProtection="1">
      <protection locked="0"/>
    </xf>
    <xf numFmtId="165" fontId="30" fillId="0" borderId="61"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165" fontId="25" fillId="0" borderId="0" xfId="1" applyFont="1" applyFill="1" applyBorder="1" applyProtection="1">
      <protection locked="0"/>
    </xf>
    <xf numFmtId="165" fontId="34" fillId="6" borderId="4" xfId="3" applyNumberFormat="1" applyFont="1" applyFill="1" applyBorder="1" applyAlignment="1" applyProtection="1">
      <alignment horizontal="center"/>
      <protection locked="0"/>
    </xf>
    <xf numFmtId="0" fontId="3" fillId="0" borderId="0" xfId="0" quotePrefix="1" applyFont="1"/>
    <xf numFmtId="0" fontId="52" fillId="0" borderId="0" xfId="0" applyFont="1"/>
    <xf numFmtId="0" fontId="25" fillId="27" borderId="69" xfId="0" applyFont="1" applyFill="1" applyBorder="1" applyAlignment="1">
      <alignment horizontal="center"/>
    </xf>
    <xf numFmtId="0" fontId="52" fillId="27" borderId="67" xfId="0" applyFont="1" applyFill="1" applyBorder="1"/>
    <xf numFmtId="0" fontId="52" fillId="27" borderId="109" xfId="0" applyFont="1" applyFill="1" applyBorder="1"/>
    <xf numFmtId="0" fontId="25" fillId="27" borderId="90" xfId="0" applyFont="1" applyFill="1" applyBorder="1"/>
    <xf numFmtId="0" fontId="52" fillId="27" borderId="0" xfId="0" applyFont="1" applyFill="1"/>
    <xf numFmtId="0" fontId="52" fillId="27" borderId="91" xfId="0" applyFont="1" applyFill="1" applyBorder="1"/>
    <xf numFmtId="0" fontId="25" fillId="27" borderId="44" xfId="0" applyFont="1" applyFill="1" applyBorder="1"/>
    <xf numFmtId="0" fontId="52" fillId="27" borderId="70" xfId="0" applyFont="1" applyFill="1" applyBorder="1"/>
    <xf numFmtId="0" fontId="52" fillId="27" borderId="84" xfId="0" applyFont="1" applyFill="1" applyBorder="1"/>
    <xf numFmtId="0" fontId="53" fillId="0" borderId="0" xfId="0" applyFont="1"/>
    <xf numFmtId="0" fontId="25" fillId="0" borderId="0" xfId="0" quotePrefix="1" applyFont="1" applyAlignment="1">
      <alignment horizontal="center"/>
    </xf>
    <xf numFmtId="0" fontId="52" fillId="27" borderId="90"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1"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1"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0" xfId="0" applyFont="1" applyBorder="1"/>
    <xf numFmtId="0" fontId="52" fillId="0" borderId="70" xfId="0" applyFont="1" applyBorder="1"/>
    <xf numFmtId="166" fontId="15" fillId="12" borderId="71"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36"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43"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165" fontId="12" fillId="0" borderId="52" xfId="1" applyFont="1" applyBorder="1" applyAlignment="1" applyProtection="1">
      <alignment horizontal="right" vertical="center"/>
      <protection locked="0"/>
    </xf>
    <xf numFmtId="165"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165" fontId="12" fillId="0" borderId="6" xfId="1" applyFont="1" applyBorder="1" applyAlignment="1" applyProtection="1">
      <alignment horizontal="right" vertical="center"/>
      <protection locked="0"/>
    </xf>
    <xf numFmtId="165" fontId="12" fillId="0" borderId="54" xfId="1" applyFont="1" applyBorder="1" applyAlignment="1" applyProtection="1">
      <alignment horizontal="right" vertical="center"/>
    </xf>
    <xf numFmtId="165" fontId="68" fillId="2" borderId="33" xfId="1" applyFont="1" applyFill="1" applyBorder="1" applyAlignment="1" applyProtection="1">
      <alignment horizontal="right" vertical="center" wrapText="1"/>
      <protection locked="0"/>
    </xf>
    <xf numFmtId="165"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165" fontId="12" fillId="0" borderId="41" xfId="1" applyFont="1" applyBorder="1" applyAlignment="1" applyProtection="1">
      <alignment horizontal="right" vertical="center"/>
      <protection locked="0"/>
    </xf>
    <xf numFmtId="43" fontId="71" fillId="0" borderId="66" xfId="1" applyNumberFormat="1" applyFont="1" applyBorder="1" applyAlignment="1" applyProtection="1">
      <alignment horizontal="right" vertical="center"/>
    </xf>
    <xf numFmtId="165" fontId="12" fillId="0" borderId="7" xfId="1" applyFont="1" applyBorder="1" applyAlignment="1" applyProtection="1">
      <alignment horizontal="right" vertical="center"/>
      <protection locked="0"/>
    </xf>
    <xf numFmtId="165" fontId="12" fillId="0" borderId="7" xfId="1" applyFont="1" applyBorder="1" applyAlignment="1" applyProtection="1">
      <alignment horizontal="right" vertical="center"/>
    </xf>
    <xf numFmtId="43" fontId="71" fillId="0" borderId="7" xfId="1" applyNumberFormat="1" applyFont="1" applyBorder="1" applyAlignment="1" applyProtection="1">
      <alignment horizontal="right" vertical="center"/>
    </xf>
    <xf numFmtId="43" fontId="12" fillId="0" borderId="75"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4" xfId="0" applyFont="1" applyFill="1" applyBorder="1" applyAlignment="1" applyProtection="1">
      <alignment vertical="center"/>
      <protection locked="0"/>
    </xf>
    <xf numFmtId="43" fontId="12" fillId="5" borderId="75" xfId="1" applyNumberFormat="1" applyFont="1" applyFill="1" applyBorder="1" applyAlignment="1" applyProtection="1">
      <alignment horizontal="right" vertical="center"/>
      <protection locked="0"/>
    </xf>
    <xf numFmtId="43" fontId="71" fillId="0" borderId="75" xfId="1" applyNumberFormat="1" applyFont="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165" fontId="71" fillId="0" borderId="50"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6" xfId="2" applyNumberFormat="1" applyFont="1" applyFill="1" applyBorder="1" applyAlignment="1" applyProtection="1">
      <alignment horizontal="center" vertical="center" wrapText="1"/>
      <protection locked="0"/>
    </xf>
    <xf numFmtId="165" fontId="71" fillId="5" borderId="77"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165"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165"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165" fontId="71" fillId="0" borderId="77"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165" fontId="71" fillId="0" borderId="65"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165"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165"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8"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165" fontId="2" fillId="0" borderId="36" xfId="1" applyFont="1" applyBorder="1" applyAlignment="1" applyProtection="1">
      <alignment horizontal="right" vertical="center"/>
    </xf>
    <xf numFmtId="165" fontId="2" fillId="0" borderId="44" xfId="1" applyFont="1" applyBorder="1" applyAlignment="1" applyProtection="1">
      <alignment horizontal="right" vertical="center"/>
    </xf>
    <xf numFmtId="165" fontId="2" fillId="0" borderId="45" xfId="1" applyFont="1" applyBorder="1" applyAlignment="1" applyProtection="1">
      <alignment horizontal="right" vertical="center"/>
    </xf>
    <xf numFmtId="165"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165" fontId="2" fillId="0" borderId="46" xfId="1" applyFont="1" applyBorder="1" applyAlignment="1" applyProtection="1">
      <alignment horizontal="right" vertical="center"/>
    </xf>
    <xf numFmtId="165" fontId="2" fillId="0" borderId="16" xfId="1" applyFont="1" applyBorder="1" applyAlignment="1" applyProtection="1">
      <alignment horizontal="right" vertical="center"/>
    </xf>
    <xf numFmtId="165" fontId="2" fillId="0" borderId="3" xfId="1" applyFont="1" applyBorder="1" applyAlignment="1" applyProtection="1">
      <alignment horizontal="right" vertical="center"/>
    </xf>
    <xf numFmtId="165"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8" fontId="2" fillId="0" borderId="75"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165" fontId="2" fillId="3" borderId="47" xfId="1" applyFont="1" applyFill="1" applyBorder="1" applyAlignment="1" applyProtection="1">
      <alignment horizontal="right" vertical="center"/>
    </xf>
    <xf numFmtId="165" fontId="2" fillId="3" borderId="48" xfId="1" applyFont="1" applyFill="1" applyBorder="1" applyAlignment="1" applyProtection="1">
      <alignment horizontal="right" vertical="center"/>
    </xf>
    <xf numFmtId="165" fontId="2" fillId="3" borderId="23" xfId="1" applyFont="1" applyFill="1" applyBorder="1" applyAlignment="1" applyProtection="1">
      <alignment horizontal="right" vertical="center"/>
    </xf>
    <xf numFmtId="165"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43" fontId="3" fillId="0" borderId="0" xfId="1" applyNumberFormat="1" applyFont="1" applyFill="1" applyBorder="1" applyAlignment="1" applyProtection="1">
      <alignment horizontal="center" vertical="center"/>
      <protection locked="0"/>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43"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69"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165"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16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165" fontId="4" fillId="3" borderId="33" xfId="1" applyFont="1" applyFill="1" applyBorder="1" applyAlignment="1">
      <alignment horizontal="center" vertical="center"/>
    </xf>
    <xf numFmtId="165" fontId="4" fillId="3" borderId="33" xfId="1" applyFont="1" applyFill="1" applyBorder="1" applyAlignment="1">
      <alignment horizontal="center" vertical="center" wrapText="1"/>
    </xf>
    <xf numFmtId="165" fontId="4" fillId="3" borderId="4" xfId="1" applyFont="1" applyFill="1" applyBorder="1" applyAlignment="1">
      <alignment horizontal="center" vertical="center" wrapText="1"/>
    </xf>
    <xf numFmtId="165" fontId="4" fillId="8" borderId="33" xfId="1" applyFont="1" applyFill="1" applyBorder="1" applyAlignment="1">
      <alignment horizontal="center" vertical="center" wrapText="1"/>
    </xf>
    <xf numFmtId="165" fontId="4" fillId="11" borderId="4" xfId="1" applyFont="1" applyFill="1" applyBorder="1" applyAlignment="1">
      <alignment horizontal="center" vertical="center" wrapText="1"/>
    </xf>
    <xf numFmtId="165" fontId="12" fillId="0" borderId="53" xfId="0" applyNumberFormat="1" applyFont="1" applyBorder="1" applyAlignment="1" applyProtection="1">
      <alignment horizontal="right"/>
      <protection locked="0"/>
    </xf>
    <xf numFmtId="165" fontId="12" fillId="0" borderId="53" xfId="0" applyNumberFormat="1" applyFont="1" applyBorder="1" applyAlignment="1">
      <alignment horizontal="right"/>
    </xf>
    <xf numFmtId="165" fontId="12" fillId="0" borderId="53" xfId="1" applyFont="1" applyBorder="1" applyAlignment="1" applyProtection="1">
      <alignment horizontal="right"/>
      <protection locked="0"/>
    </xf>
    <xf numFmtId="165" fontId="12" fillId="0" borderId="45" xfId="0" applyNumberFormat="1" applyFont="1" applyBorder="1" applyAlignment="1">
      <alignment horizontal="right"/>
    </xf>
    <xf numFmtId="165" fontId="12" fillId="0" borderId="53" xfId="0" applyNumberFormat="1" applyFont="1" applyBorder="1" applyProtection="1">
      <protection locked="0"/>
    </xf>
    <xf numFmtId="165" fontId="12" fillId="0" borderId="44" xfId="0" applyNumberFormat="1" applyFont="1" applyBorder="1" applyAlignment="1">
      <alignment horizontal="right"/>
    </xf>
    <xf numFmtId="165" fontId="12" fillId="0" borderId="7" xfId="0" applyNumberFormat="1" applyFont="1" applyBorder="1" applyAlignment="1" applyProtection="1">
      <alignment horizontal="right"/>
      <protection locked="0"/>
    </xf>
    <xf numFmtId="165" fontId="12" fillId="0" borderId="7" xfId="0" applyNumberFormat="1" applyFont="1" applyBorder="1" applyAlignment="1">
      <alignment horizontal="right"/>
    </xf>
    <xf numFmtId="165" fontId="12" fillId="0" borderId="7" xfId="1" applyFont="1" applyBorder="1" applyAlignment="1" applyProtection="1">
      <alignment horizontal="right"/>
      <protection locked="0"/>
    </xf>
    <xf numFmtId="165" fontId="12" fillId="0" borderId="7" xfId="0" applyNumberFormat="1" applyFont="1" applyBorder="1" applyProtection="1">
      <protection locked="0"/>
    </xf>
    <xf numFmtId="0" fontId="4" fillId="2" borderId="4" xfId="0" applyFont="1" applyFill="1" applyBorder="1" applyAlignment="1">
      <alignment horizontal="right"/>
    </xf>
    <xf numFmtId="165" fontId="4" fillId="2" borderId="43" xfId="0" applyNumberFormat="1" applyFont="1" applyFill="1" applyBorder="1" applyAlignment="1">
      <alignment horizontal="right"/>
    </xf>
    <xf numFmtId="165" fontId="4" fillId="8" borderId="54" xfId="0" applyNumberFormat="1" applyFont="1" applyFill="1" applyBorder="1"/>
    <xf numFmtId="165" fontId="4" fillId="3" borderId="4" xfId="0" applyNumberFormat="1" applyFont="1" applyFill="1" applyBorder="1" applyAlignment="1">
      <alignment horizontal="center"/>
    </xf>
    <xf numFmtId="165" fontId="4" fillId="11" borderId="2" xfId="0" applyNumberFormat="1" applyFont="1" applyFill="1" applyBorder="1"/>
    <xf numFmtId="165" fontId="4" fillId="3" borderId="41" xfId="1" applyFont="1" applyFill="1" applyBorder="1" applyAlignment="1">
      <alignment horizontal="right" vertical="center"/>
    </xf>
    <xf numFmtId="0" fontId="4" fillId="3" borderId="4" xfId="0" applyFont="1" applyFill="1" applyBorder="1" applyAlignment="1">
      <alignment horizontal="center"/>
    </xf>
    <xf numFmtId="49" fontId="12" fillId="0" borderId="46" xfId="0" applyNumberFormat="1" applyFont="1" applyBorder="1" applyAlignment="1" applyProtection="1">
      <alignment horizontal="right"/>
      <protection locked="0"/>
    </xf>
    <xf numFmtId="165" fontId="12" fillId="0" borderId="19" xfId="0" applyNumberFormat="1" applyFont="1" applyBorder="1" applyProtection="1">
      <protection locked="0"/>
    </xf>
    <xf numFmtId="165" fontId="12" fillId="0" borderId="50" xfId="0" applyNumberFormat="1" applyFont="1" applyBorder="1" applyProtection="1">
      <protection locked="0"/>
    </xf>
    <xf numFmtId="165" fontId="12" fillId="0" borderId="64" xfId="0" applyNumberFormat="1" applyFont="1" applyBorder="1"/>
    <xf numFmtId="165" fontId="12" fillId="0" borderId="58" xfId="0" applyNumberFormat="1" applyFont="1" applyBorder="1" applyProtection="1">
      <protection locked="0"/>
    </xf>
    <xf numFmtId="165" fontId="12" fillId="0" borderId="64" xfId="0" applyNumberFormat="1" applyFont="1" applyBorder="1" applyProtection="1">
      <protection locked="0"/>
    </xf>
    <xf numFmtId="165" fontId="12" fillId="0" borderId="44" xfId="0" applyNumberFormat="1" applyFont="1" applyBorder="1" applyAlignment="1" applyProtection="1">
      <alignment horizontal="right"/>
      <protection locked="0"/>
    </xf>
    <xf numFmtId="165" fontId="12" fillId="0" borderId="7" xfId="0" applyNumberFormat="1" applyFont="1" applyBorder="1"/>
    <xf numFmtId="165" fontId="12" fillId="0" borderId="12" xfId="0" applyNumberFormat="1" applyFont="1" applyBorder="1" applyProtection="1">
      <protection locked="0"/>
    </xf>
    <xf numFmtId="165" fontId="12" fillId="0" borderId="23" xfId="0" applyNumberFormat="1" applyFont="1" applyBorder="1" applyAlignment="1">
      <alignment horizontal="right"/>
    </xf>
    <xf numFmtId="165" fontId="12" fillId="0" borderId="65" xfId="0" applyNumberFormat="1" applyFont="1" applyBorder="1" applyProtection="1">
      <protection locked="0"/>
    </xf>
    <xf numFmtId="165" fontId="4" fillId="2" borderId="4" xfId="0" applyNumberFormat="1" applyFont="1" applyFill="1" applyBorder="1" applyAlignment="1">
      <alignment horizontal="right"/>
    </xf>
    <xf numFmtId="165" fontId="4" fillId="8" borderId="4" xfId="0" applyNumberFormat="1" applyFont="1" applyFill="1" applyBorder="1"/>
    <xf numFmtId="165" fontId="4" fillId="11" borderId="1" xfId="0" applyNumberFormat="1" applyFont="1" applyFill="1" applyBorder="1"/>
    <xf numFmtId="0" fontId="4" fillId="16" borderId="4" xfId="0" applyFont="1" applyFill="1" applyBorder="1" applyAlignment="1">
      <alignment horizontal="right"/>
    </xf>
    <xf numFmtId="165"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165" fontId="12" fillId="0" borderId="66"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165"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165"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165" fontId="9" fillId="3" borderId="62" xfId="1" applyFont="1" applyFill="1" applyBorder="1" applyAlignment="1">
      <alignment horizontal="right" vertical="center"/>
    </xf>
    <xf numFmtId="0" fontId="8" fillId="0" borderId="58"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165" fontId="9" fillId="3" borderId="52" xfId="1" applyFont="1" applyFill="1" applyBorder="1" applyAlignment="1">
      <alignment horizontal="right" vertical="center"/>
    </xf>
    <xf numFmtId="0" fontId="8" fillId="0" borderId="19" xfId="0" applyFont="1" applyBorder="1" applyAlignment="1">
      <alignment vertical="center" wrapText="1"/>
    </xf>
    <xf numFmtId="165" fontId="9" fillId="3" borderId="5" xfId="1" applyFont="1" applyFill="1" applyBorder="1" applyAlignment="1">
      <alignment horizontal="right" vertical="center"/>
    </xf>
    <xf numFmtId="165" fontId="9" fillId="3" borderId="11" xfId="1" applyFont="1" applyFill="1" applyBorder="1" applyAlignment="1">
      <alignment horizontal="right" vertical="center"/>
    </xf>
    <xf numFmtId="165" fontId="9" fillId="3" borderId="5" xfId="1" applyFont="1" applyFill="1" applyBorder="1" applyAlignment="1">
      <alignment horizontal="right" vertical="center" wrapText="1"/>
    </xf>
    <xf numFmtId="165"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5"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0" fontId="1" fillId="20" borderId="0" xfId="0" applyFont="1" applyFill="1"/>
    <xf numFmtId="0" fontId="1" fillId="32" borderId="0" xfId="0" applyFont="1" applyFill="1"/>
    <xf numFmtId="171" fontId="9" fillId="0" borderId="101" xfId="0" applyNumberFormat="1" applyFont="1" applyBorder="1" applyAlignment="1" applyProtection="1">
      <alignment vertical="center"/>
      <protection locked="0"/>
    </xf>
    <xf numFmtId="170" fontId="1" fillId="0" borderId="0" xfId="0" applyNumberFormat="1" applyFont="1" applyProtection="1">
      <protection locked="0"/>
    </xf>
    <xf numFmtId="0" fontId="15" fillId="0" borderId="0" xfId="0" applyFont="1" applyAlignment="1">
      <alignment horizontal="center"/>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165" fontId="2" fillId="0" borderId="46" xfId="1" applyFont="1" applyBorder="1" applyAlignment="1" applyProtection="1"/>
    <xf numFmtId="165" fontId="2" fillId="0" borderId="19" xfId="1" applyFont="1" applyBorder="1" applyAlignment="1" applyProtection="1"/>
    <xf numFmtId="165" fontId="2" fillId="0" borderId="35" xfId="2" applyNumberFormat="1" applyFont="1" applyBorder="1" applyAlignment="1" applyProtection="1">
      <protection locked="0"/>
    </xf>
    <xf numFmtId="165" fontId="2" fillId="0" borderId="60" xfId="2" applyNumberFormat="1" applyFont="1" applyBorder="1" applyAlignment="1" applyProtection="1">
      <protection locked="0"/>
    </xf>
    <xf numFmtId="165" fontId="2" fillId="0" borderId="21" xfId="1" applyFont="1" applyBorder="1" applyAlignment="1" applyProtection="1">
      <protection locked="0"/>
    </xf>
    <xf numFmtId="165" fontId="2" fillId="0" borderId="17" xfId="1" applyFont="1" applyBorder="1" applyAlignment="1" applyProtection="1">
      <protection locked="0"/>
    </xf>
    <xf numFmtId="165" fontId="2" fillId="0" borderId="59" xfId="1" applyFont="1" applyBorder="1" applyAlignment="1" applyProtection="1">
      <protection locked="0"/>
    </xf>
    <xf numFmtId="165" fontId="2" fillId="0" borderId="60" xfId="1" applyFont="1" applyBorder="1" applyAlignment="1" applyProtection="1">
      <protection locked="0"/>
    </xf>
    <xf numFmtId="1" fontId="2" fillId="0" borderId="21" xfId="0" applyNumberFormat="1" applyFont="1" applyBorder="1" applyAlignment="1" applyProtection="1">
      <alignment horizontal="center" vertical="center"/>
      <protection locked="0"/>
    </xf>
    <xf numFmtId="165" fontId="2" fillId="0" borderId="35" xfId="1" applyFont="1" applyBorder="1" applyAlignment="1" applyProtection="1">
      <protection locked="0"/>
    </xf>
    <xf numFmtId="165" fontId="2" fillId="0" borderId="46" xfId="1" applyFont="1" applyBorder="1" applyAlignment="1" applyProtection="1">
      <protection locked="0"/>
    </xf>
    <xf numFmtId="165" fontId="2" fillId="0" borderId="45" xfId="1" applyFont="1" applyBorder="1" applyAlignment="1" applyProtection="1">
      <protection locked="0"/>
    </xf>
    <xf numFmtId="165" fontId="2" fillId="0" borderId="78" xfId="1" applyFont="1" applyBorder="1" applyAlignment="1" applyProtection="1">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165" fontId="2" fillId="0" borderId="35" xfId="1" applyFont="1" applyBorder="1" applyAlignment="1" applyProtection="1"/>
    <xf numFmtId="170" fontId="22" fillId="2" borderId="33" xfId="0" applyNumberFormat="1" applyFont="1" applyFill="1" applyBorder="1" applyAlignment="1" applyProtection="1">
      <alignment horizontal="center" vertical="center" wrapText="1"/>
      <protection locked="0"/>
    </xf>
    <xf numFmtId="170" fontId="8" fillId="0" borderId="0" xfId="0" applyNumberFormat="1" applyFont="1" applyAlignment="1" applyProtection="1">
      <alignment wrapText="1"/>
      <protection locked="0"/>
    </xf>
    <xf numFmtId="40" fontId="68" fillId="6" borderId="40" xfId="1" applyNumberFormat="1" applyFont="1" applyFill="1" applyBorder="1" applyAlignment="1" applyProtection="1">
      <alignment horizontal="right" vertical="center"/>
    </xf>
    <xf numFmtId="40" fontId="68" fillId="6" borderId="4" xfId="0" applyNumberFormat="1" applyFont="1" applyFill="1" applyBorder="1" applyAlignment="1">
      <alignment horizontal="right" vertical="center"/>
    </xf>
    <xf numFmtId="40" fontId="71" fillId="0" borderId="40" xfId="1" applyNumberFormat="1" applyFont="1" applyBorder="1" applyAlignment="1" applyProtection="1">
      <alignment horizontal="right" vertical="center"/>
    </xf>
    <xf numFmtId="40" fontId="68" fillId="2" borderId="43" xfId="1" applyNumberFormat="1" applyFont="1" applyFill="1" applyBorder="1" applyAlignment="1" applyProtection="1">
      <alignment horizontal="right" vertical="center"/>
    </xf>
    <xf numFmtId="40" fontId="4" fillId="16" borderId="4" xfId="0" applyNumberFormat="1" applyFont="1" applyFill="1" applyBorder="1" applyAlignment="1">
      <alignment horizontal="right"/>
    </xf>
    <xf numFmtId="1" fontId="3" fillId="7" borderId="21" xfId="1" applyNumberFormat="1" applyFont="1" applyFill="1" applyBorder="1" applyAlignment="1" applyProtection="1">
      <alignment horizontal="center" vertical="center"/>
    </xf>
    <xf numFmtId="1" fontId="3" fillId="7" borderId="60" xfId="2" applyNumberFormat="1" applyFont="1" applyFill="1" applyBorder="1" applyAlignment="1" applyProtection="1">
      <alignment horizontal="right" vertical="center"/>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165" fontId="2" fillId="0" borderId="46" xfId="2" applyNumberFormat="1" applyFont="1" applyBorder="1" applyProtection="1">
      <protection locked="0"/>
    </xf>
    <xf numFmtId="165" fontId="2" fillId="0" borderId="61" xfId="2" applyNumberFormat="1" applyFont="1" applyBorder="1" applyAlignment="1" applyProtection="1">
      <protection locked="0"/>
    </xf>
    <xf numFmtId="165" fontId="2" fillId="0" borderId="22" xfId="1" applyFont="1" applyBorder="1" applyAlignment="1" applyProtection="1">
      <protection locked="0"/>
    </xf>
    <xf numFmtId="165" fontId="2" fillId="0" borderId="3" xfId="1" applyFont="1" applyBorder="1" applyAlignment="1" applyProtection="1">
      <protection locked="0"/>
    </xf>
    <xf numFmtId="165" fontId="2" fillId="0" borderId="16" xfId="1" applyFont="1" applyBorder="1" applyAlignment="1" applyProtection="1">
      <protection locked="0"/>
    </xf>
    <xf numFmtId="165" fontId="2" fillId="0" borderId="61" xfId="1" applyFont="1" applyBorder="1" applyAlignment="1" applyProtection="1">
      <protection locked="0"/>
    </xf>
    <xf numFmtId="165" fontId="2" fillId="0" borderId="46" xfId="1" applyFont="1" applyBorder="1" applyProtection="1">
      <protection locked="0"/>
    </xf>
    <xf numFmtId="165" fontId="2" fillId="0" borderId="0" xfId="2" applyNumberFormat="1" applyFont="1" applyProtection="1">
      <protection locked="0"/>
    </xf>
    <xf numFmtId="165" fontId="2" fillId="0" borderId="46" xfId="2" applyNumberFormat="1" applyFont="1" applyBorder="1" applyAlignment="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165" fontId="2" fillId="6" borderId="62" xfId="1" applyFont="1" applyFill="1" applyBorder="1" applyAlignment="1" applyProtection="1">
      <alignment vertical="center" shrinkToFit="1"/>
    </xf>
    <xf numFmtId="165" fontId="2" fillId="6" borderId="38" xfId="1" applyFont="1" applyFill="1" applyBorder="1" applyAlignment="1" applyProtection="1">
      <alignment vertical="center" shrinkToFit="1"/>
    </xf>
    <xf numFmtId="165" fontId="2" fillId="6" borderId="63" xfId="1" applyFont="1" applyFill="1" applyBorder="1" applyAlignment="1" applyProtection="1">
      <alignment vertical="center" shrinkToFit="1"/>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2" borderId="33" xfId="0" applyNumberFormat="1" applyFont="1" applyFill="1" applyBorder="1" applyAlignment="1" applyProtection="1">
      <alignment horizontal="center" vertical="center" wrapText="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173"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 fontId="2" fillId="0" borderId="3" xfId="0" applyNumberFormat="1"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165"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172" fontId="2" fillId="0" borderId="3" xfId="0" applyNumberFormat="1"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165"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70" fontId="1" fillId="29" borderId="0" xfId="0" applyNumberFormat="1" applyFont="1" applyFill="1" applyProtection="1">
      <protection locked="0"/>
    </xf>
    <xf numFmtId="165" fontId="9" fillId="2" borderId="4" xfId="1" applyFont="1" applyFill="1" applyBorder="1" applyAlignment="1" applyProtection="1">
      <alignment vertical="center"/>
    </xf>
    <xf numFmtId="165" fontId="9" fillId="2" borderId="4" xfId="1" applyFont="1" applyFill="1" applyBorder="1" applyAlignment="1" applyProtection="1">
      <alignment horizontal="center" vertical="center"/>
    </xf>
    <xf numFmtId="170" fontId="1" fillId="29" borderId="32" xfId="0" applyNumberFormat="1" applyFont="1" applyFill="1" applyBorder="1" applyProtection="1">
      <protection locked="0"/>
    </xf>
    <xf numFmtId="165" fontId="9" fillId="6" borderId="4" xfId="1" applyFont="1" applyFill="1" applyBorder="1" applyAlignment="1" applyProtection="1">
      <alignment vertical="center"/>
    </xf>
    <xf numFmtId="10" fontId="2" fillId="0" borderId="3" xfId="4" applyNumberFormat="1" applyFont="1" applyBorder="1" applyProtection="1">
      <protection locked="0"/>
    </xf>
    <xf numFmtId="170" fontId="2" fillId="29" borderId="0" xfId="0" applyNumberFormat="1" applyFont="1" applyFill="1" applyAlignment="1" applyProtection="1">
      <alignment horizontal="center" wrapText="1"/>
      <protection locked="0"/>
    </xf>
    <xf numFmtId="170" fontId="2" fillId="29" borderId="0" xfId="0" applyNumberFormat="1" applyFont="1" applyFill="1" applyProtection="1">
      <protection locked="0"/>
    </xf>
    <xf numFmtId="165"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1" fontId="87" fillId="0" borderId="3" xfId="0" applyNumberFormat="1" applyFont="1" applyBorder="1" applyAlignment="1" applyProtection="1">
      <alignment horizontal="left"/>
      <protection locked="0"/>
    </xf>
    <xf numFmtId="165" fontId="2" fillId="0" borderId="68" xfId="1" applyFont="1" applyBorder="1" applyAlignment="1" applyProtection="1">
      <protection locked="0"/>
    </xf>
    <xf numFmtId="165" fontId="2" fillId="0" borderId="74" xfId="1" applyFont="1" applyBorder="1" applyAlignment="1" applyProtection="1">
      <protection locked="0"/>
    </xf>
    <xf numFmtId="165" fontId="2" fillId="0" borderId="72" xfId="1" applyFont="1" applyBorder="1" applyAlignment="1" applyProtection="1">
      <protection locked="0"/>
    </xf>
    <xf numFmtId="165" fontId="2" fillId="0" borderId="73" xfId="1" applyFont="1" applyBorder="1" applyAlignment="1" applyProtection="1">
      <protection locked="0"/>
    </xf>
    <xf numFmtId="165" fontId="2" fillId="0" borderId="69" xfId="1" applyFont="1" applyBorder="1" applyAlignment="1" applyProtection="1">
      <protection locked="0"/>
    </xf>
    <xf numFmtId="1" fontId="2" fillId="0" borderId="72" xfId="0" applyNumberFormat="1" applyFont="1" applyBorder="1" applyAlignment="1" applyProtection="1">
      <alignment horizontal="left"/>
      <protection locked="0"/>
    </xf>
    <xf numFmtId="1" fontId="2" fillId="0" borderId="73" xfId="0" applyNumberFormat="1" applyFont="1" applyBorder="1" applyAlignment="1" applyProtection="1">
      <alignment horizontal="left"/>
      <protection locked="0"/>
    </xf>
    <xf numFmtId="171" fontId="1" fillId="0" borderId="24" xfId="0" applyNumberFormat="1" applyFont="1" applyBorder="1"/>
    <xf numFmtId="165" fontId="3" fillId="0" borderId="28" xfId="2" applyNumberFormat="1" applyFont="1" applyFill="1" applyBorder="1" applyAlignment="1" applyProtection="1">
      <alignment horizontal="left" vertical="center"/>
      <protection locked="0"/>
    </xf>
    <xf numFmtId="165" fontId="1" fillId="0" borderId="29" xfId="0" applyNumberFormat="1" applyFont="1" applyBorder="1" applyProtection="1">
      <protection locked="0"/>
    </xf>
    <xf numFmtId="165" fontId="1" fillId="0" borderId="30" xfId="0" applyNumberFormat="1" applyFont="1" applyBorder="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3" fillId="29" borderId="0" xfId="0" applyNumberFormat="1" applyFont="1" applyFill="1" applyAlignment="1" applyProtection="1">
      <alignment horizontal="center"/>
      <protection locked="0"/>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3" fillId="0" borderId="0" xfId="0" applyNumberFormat="1" applyFont="1" applyAlignment="1" applyProtection="1">
      <alignment horizontal="left"/>
      <protection locked="0"/>
    </xf>
    <xf numFmtId="165" fontId="9" fillId="6" borderId="4" xfId="0" applyNumberFormat="1" applyFont="1" applyFill="1" applyBorder="1" applyAlignment="1">
      <alignment vertical="center"/>
    </xf>
    <xf numFmtId="165"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170" fontId="4" fillId="0" borderId="4" xfId="0" applyNumberFormat="1" applyFont="1" applyBorder="1" applyAlignment="1">
      <alignment horizontal="center" vertical="center"/>
    </xf>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70" fontId="9" fillId="6" borderId="4" xfId="0" applyNumberFormat="1" applyFont="1" applyFill="1" applyBorder="1" applyAlignment="1">
      <alignment vertical="center"/>
    </xf>
    <xf numFmtId="170" fontId="2" fillId="29" borderId="0" xfId="0" applyNumberFormat="1" applyFont="1" applyFill="1" applyAlignment="1" applyProtection="1">
      <alignment horizontal="left"/>
      <protection locked="0"/>
    </xf>
    <xf numFmtId="171" fontId="1" fillId="0" borderId="24" xfId="0" applyNumberFormat="1" applyFont="1" applyBorder="1" applyProtection="1">
      <protection locked="0"/>
    </xf>
    <xf numFmtId="170" fontId="1" fillId="9" borderId="14" xfId="0" quotePrefix="1" applyNumberFormat="1" applyFont="1" applyFill="1" applyBorder="1" applyProtection="1">
      <protection locked="0"/>
    </xf>
    <xf numFmtId="170" fontId="1" fillId="9" borderId="93" xfId="0" quotePrefix="1" applyNumberFormat="1" applyFont="1" applyFill="1" applyBorder="1" applyProtection="1">
      <protection locked="0"/>
    </xf>
    <xf numFmtId="165" fontId="3" fillId="0" borderId="3" xfId="1" applyFont="1" applyBorder="1" applyAlignment="1" applyProtection="1">
      <protection locked="0"/>
    </xf>
    <xf numFmtId="0" fontId="60" fillId="0" borderId="0" xfId="0" applyFont="1" applyAlignment="1">
      <alignment horizontal="center"/>
    </xf>
    <xf numFmtId="0" fontId="27" fillId="0" borderId="0" xfId="3" applyFont="1" applyFill="1" applyBorder="1" applyAlignment="1" applyProtection="1">
      <alignment horizontal="center"/>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165"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165" fontId="3" fillId="20" borderId="0" xfId="1" applyFont="1" applyFill="1" applyBorder="1" applyAlignment="1" applyProtection="1">
      <alignment horizontal="center" vertical="center"/>
      <protection locked="0"/>
    </xf>
    <xf numFmtId="0" fontId="59" fillId="32" borderId="41" xfId="0" applyFont="1" applyFill="1" applyBorder="1" applyAlignment="1">
      <alignment horizontal="center"/>
    </xf>
    <xf numFmtId="0" fontId="59" fillId="32" borderId="51"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61" fillId="20" borderId="13" xfId="3" applyFont="1" applyFill="1" applyBorder="1" applyAlignment="1" applyProtection="1">
      <alignment horizontal="center"/>
    </xf>
    <xf numFmtId="0" fontId="61" fillId="20" borderId="14" xfId="3" applyFont="1" applyFill="1" applyBorder="1" applyAlignment="1" applyProtection="1">
      <alignment horizontal="center"/>
    </xf>
    <xf numFmtId="0" fontId="61" fillId="20" borderId="15" xfId="3" applyFont="1" applyFill="1" applyBorder="1" applyAlignment="1" applyProtection="1">
      <alignment horizontal="center"/>
    </xf>
    <xf numFmtId="170" fontId="20" fillId="0" borderId="13"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11" fillId="14" borderId="51" xfId="0" applyFont="1" applyFill="1" applyBorder="1" applyAlignment="1">
      <alignment horizontal="center"/>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165" fontId="17" fillId="0" borderId="0" xfId="1" applyFont="1" applyFill="1" applyBorder="1" applyAlignment="1" applyProtection="1">
      <alignment horizontal="center" vertical="center"/>
      <protection locked="0"/>
    </xf>
    <xf numFmtId="0" fontId="59" fillId="20" borderId="41" xfId="0" applyFont="1" applyFill="1" applyBorder="1" applyAlignment="1">
      <alignment horizontal="center"/>
    </xf>
    <xf numFmtId="0" fontId="59" fillId="20" borderId="51" xfId="0" applyFont="1" applyFill="1" applyBorder="1" applyAlignment="1">
      <alignment horizontal="center"/>
    </xf>
    <xf numFmtId="0" fontId="59" fillId="20" borderId="18" xfId="0" applyFont="1" applyFill="1" applyBorder="1" applyAlignment="1">
      <alignment horizontal="center"/>
    </xf>
    <xf numFmtId="170" fontId="20" fillId="0" borderId="9"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right"/>
      <protection locked="0"/>
    </xf>
    <xf numFmtId="170" fontId="20" fillId="0" borderId="10" xfId="1" applyNumberFormat="1" applyFont="1" applyFill="1" applyBorder="1" applyAlignment="1" applyProtection="1">
      <alignment horizontal="right"/>
      <protection locked="0"/>
    </xf>
    <xf numFmtId="0" fontId="53" fillId="0" borderId="0" xfId="0" applyFont="1" applyAlignment="1">
      <alignment horizontal="left" vertical="center" wrapText="1"/>
    </xf>
    <xf numFmtId="165" fontId="21" fillId="0" borderId="0" xfId="1" applyFont="1" applyFill="1" applyBorder="1" applyAlignment="1" applyProtection="1">
      <alignment horizontal="center" vertical="center"/>
      <protection locked="0"/>
    </xf>
    <xf numFmtId="165" fontId="17" fillId="0" borderId="0" xfId="1" applyFont="1" applyFill="1" applyBorder="1" applyAlignment="1" applyProtection="1">
      <alignment horizontal="center"/>
      <protection locked="0"/>
    </xf>
    <xf numFmtId="0" fontId="11" fillId="15" borderId="0" xfId="0" applyFont="1" applyFill="1" applyAlignment="1">
      <alignment horizontal="center"/>
    </xf>
    <xf numFmtId="0" fontId="1" fillId="0" borderId="0" xfId="0" applyFont="1" applyAlignment="1">
      <alignment horizontal="left"/>
    </xf>
    <xf numFmtId="165" fontId="20" fillId="6" borderId="33" xfId="1" applyFont="1" applyFill="1" applyBorder="1" applyAlignment="1" applyProtection="1">
      <alignment horizontal="center"/>
      <protection locked="0"/>
    </xf>
    <xf numFmtId="165" fontId="20" fillId="6" borderId="34" xfId="1" applyFont="1" applyFill="1" applyBorder="1" applyAlignment="1" applyProtection="1">
      <alignment horizontal="center"/>
      <protection locked="0"/>
    </xf>
    <xf numFmtId="165" fontId="20" fillId="6" borderId="1" xfId="1" applyFont="1" applyFill="1" applyBorder="1" applyAlignment="1" applyProtection="1">
      <alignment horizontal="center"/>
      <protection locked="0"/>
    </xf>
    <xf numFmtId="165" fontId="20" fillId="13" borderId="33" xfId="1" applyFont="1" applyFill="1" applyBorder="1" applyAlignment="1" applyProtection="1">
      <alignment horizontal="right"/>
      <protection locked="0"/>
    </xf>
    <xf numFmtId="165" fontId="20" fillId="13" borderId="34" xfId="1" applyFont="1" applyFill="1" applyBorder="1" applyAlignment="1" applyProtection="1">
      <alignment horizontal="right"/>
      <protection locked="0"/>
    </xf>
    <xf numFmtId="165" fontId="20" fillId="13" borderId="1" xfId="1" applyFont="1" applyFill="1" applyBorder="1" applyAlignment="1" applyProtection="1">
      <alignment horizontal="right"/>
      <protection locked="0"/>
    </xf>
    <xf numFmtId="165" fontId="20" fillId="13" borderId="33" xfId="1" applyFont="1" applyFill="1" applyBorder="1" applyAlignment="1" applyProtection="1">
      <alignment horizontal="right"/>
    </xf>
    <xf numFmtId="165" fontId="20" fillId="13" borderId="1" xfId="1" applyFont="1" applyFill="1" applyBorder="1" applyAlignment="1" applyProtection="1">
      <alignment horizontal="right"/>
    </xf>
    <xf numFmtId="165" fontId="20" fillId="2" borderId="33" xfId="1" applyFont="1" applyFill="1" applyBorder="1" applyAlignment="1" applyProtection="1">
      <alignment horizontal="right"/>
      <protection locked="0"/>
    </xf>
    <xf numFmtId="165" fontId="20" fillId="2" borderId="34" xfId="1" applyFont="1" applyFill="1" applyBorder="1" applyAlignment="1" applyProtection="1">
      <alignment horizontal="right"/>
      <protection locked="0"/>
    </xf>
    <xf numFmtId="165" fontId="20" fillId="2" borderId="1" xfId="1" applyFont="1" applyFill="1" applyBorder="1" applyAlignment="1" applyProtection="1">
      <alignment horizontal="right"/>
      <protection locked="0"/>
    </xf>
    <xf numFmtId="165" fontId="20" fillId="2" borderId="33" xfId="1" applyFont="1" applyFill="1" applyBorder="1" applyAlignment="1" applyProtection="1">
      <alignment horizontal="right"/>
    </xf>
    <xf numFmtId="165" fontId="20" fillId="2" borderId="1" xfId="1" applyFont="1" applyFill="1" applyBorder="1" applyAlignment="1" applyProtection="1">
      <alignment horizontal="right"/>
    </xf>
    <xf numFmtId="165" fontId="20" fillId="6" borderId="33" xfId="2" applyNumberFormat="1" applyFont="1" applyFill="1" applyBorder="1" applyAlignment="1" applyProtection="1">
      <alignment horizontal="right"/>
    </xf>
    <xf numFmtId="165" fontId="20" fillId="6" borderId="1" xfId="2" applyNumberFormat="1" applyFont="1" applyFill="1" applyBorder="1" applyAlignment="1" applyProtection="1">
      <alignment horizontal="right"/>
    </xf>
    <xf numFmtId="165" fontId="16" fillId="5" borderId="33" xfId="1" applyFont="1" applyFill="1" applyBorder="1" applyAlignment="1" applyProtection="1">
      <alignment horizontal="right"/>
      <protection locked="0"/>
    </xf>
    <xf numFmtId="165" fontId="16" fillId="5" borderId="1" xfId="1" applyFont="1" applyFill="1" applyBorder="1" applyAlignment="1" applyProtection="1">
      <alignment horizontal="right"/>
      <protection locked="0"/>
    </xf>
    <xf numFmtId="170" fontId="1" fillId="0" borderId="59" xfId="1" applyNumberFormat="1" applyFont="1" applyBorder="1" applyAlignment="1" applyProtection="1">
      <alignment vertical="center" wrapText="1"/>
      <protection locked="0"/>
    </xf>
    <xf numFmtId="170" fontId="1" fillId="0" borderId="58" xfId="1" applyNumberFormat="1" applyFont="1" applyBorder="1" applyAlignment="1" applyProtection="1">
      <alignment vertical="center" wrapText="1"/>
      <protection locked="0"/>
    </xf>
    <xf numFmtId="170" fontId="2" fillId="0" borderId="16" xfId="1" applyNumberFormat="1" applyFont="1" applyBorder="1" applyAlignment="1" applyProtection="1">
      <alignment horizontal="left" vertical="center" wrapText="1"/>
      <protection locked="0"/>
    </xf>
    <xf numFmtId="170" fontId="2" fillId="0" borderId="64" xfId="1" applyNumberFormat="1" applyFont="1" applyBorder="1" applyAlignment="1" applyProtection="1">
      <alignment horizontal="left"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4" fillId="0" borderId="51"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165" fontId="8" fillId="0" borderId="3" xfId="1" applyFont="1" applyFill="1" applyBorder="1" applyAlignment="1" applyProtection="1">
      <alignment horizontal="right"/>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70" fontId="88" fillId="0" borderId="41" xfId="0" applyNumberFormat="1" applyFont="1" applyBorder="1" applyAlignment="1" applyProtection="1">
      <alignment horizontal="center" vertical="center"/>
      <protection locked="0"/>
    </xf>
    <xf numFmtId="170" fontId="88" fillId="0" borderId="51"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2" fillId="0" borderId="5" xfId="0" applyNumberFormat="1" applyFont="1" applyBorder="1" applyAlignment="1" applyProtection="1">
      <alignment wrapText="1"/>
      <protection locked="0"/>
    </xf>
    <xf numFmtId="170" fontId="2" fillId="0" borderId="79" xfId="0" applyNumberFormat="1" applyFont="1" applyBorder="1" applyAlignment="1" applyProtection="1">
      <alignment wrapText="1"/>
      <protection locked="0"/>
    </xf>
    <xf numFmtId="170" fontId="2" fillId="0" borderId="76" xfId="0" applyNumberFormat="1" applyFont="1" applyBorder="1" applyAlignment="1" applyProtection="1">
      <alignment wrapText="1"/>
      <protection locked="0"/>
    </xf>
    <xf numFmtId="165" fontId="2" fillId="0" borderId="44" xfId="1" applyFont="1" applyBorder="1" applyAlignment="1" applyProtection="1">
      <protection locked="0"/>
    </xf>
    <xf numFmtId="165" fontId="2" fillId="0" borderId="84" xfId="1" applyFont="1" applyBorder="1" applyAlignment="1" applyProtection="1">
      <protection locked="0"/>
    </xf>
    <xf numFmtId="170" fontId="2" fillId="0" borderId="52" xfId="0" applyNumberFormat="1" applyFont="1" applyBorder="1" applyAlignment="1" applyProtection="1">
      <alignment wrapText="1"/>
      <protection locked="0"/>
    </xf>
    <xf numFmtId="170" fontId="2" fillId="0" borderId="86"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9" fillId="0" borderId="88" xfId="0" applyNumberFormat="1" applyFont="1" applyBorder="1" applyAlignment="1" applyProtection="1">
      <alignment horizontal="center" wrapText="1"/>
      <protection locked="0"/>
    </xf>
    <xf numFmtId="170" fontId="9" fillId="0" borderId="89" xfId="0" applyNumberFormat="1" applyFont="1" applyBorder="1" applyAlignment="1" applyProtection="1">
      <alignment horizontal="center" wrapText="1"/>
      <protection locked="0"/>
    </xf>
    <xf numFmtId="170" fontId="9" fillId="0" borderId="90"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65" fontId="3" fillId="2" borderId="104" xfId="1" applyFont="1" applyFill="1" applyBorder="1" applyAlignment="1" applyProtection="1">
      <alignment horizontal="right" vertical="center"/>
    </xf>
    <xf numFmtId="165" fontId="3" fillId="2" borderId="103" xfId="1" applyFont="1" applyFill="1" applyBorder="1" applyAlignment="1" applyProtection="1">
      <alignment horizontal="right" vertical="center"/>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1"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 fontId="86" fillId="0" borderId="16" xfId="0" applyNumberFormat="1" applyFont="1" applyBorder="1" applyAlignment="1" applyProtection="1">
      <alignment horizontal="center" vertical="center" wrapText="1"/>
      <protection locked="0"/>
    </xf>
    <xf numFmtId="1" fontId="86" fillId="0" borderId="76" xfId="0" applyNumberFormat="1" applyFont="1" applyBorder="1" applyAlignment="1" applyProtection="1">
      <alignment horizontal="center" vertical="center" wrapText="1"/>
      <protection locked="0"/>
    </xf>
    <xf numFmtId="170" fontId="4" fillId="3" borderId="33" xfId="0" applyNumberFormat="1" applyFont="1" applyFill="1" applyBorder="1" applyAlignment="1" applyProtection="1">
      <alignment horizontal="center"/>
      <protection locked="0"/>
    </xf>
    <xf numFmtId="170" fontId="4" fillId="3" borderId="34"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170" fontId="1" fillId="0" borderId="0" xfId="0" applyNumberFormat="1" applyFont="1" applyAlignment="1" applyProtection="1">
      <alignment horizontal="center"/>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170" fontId="4" fillId="0" borderId="82" xfId="0" applyNumberFormat="1" applyFont="1" applyBorder="1" applyAlignment="1" applyProtection="1">
      <alignment horizontal="center" vertical="center"/>
      <protection locked="0"/>
    </xf>
    <xf numFmtId="170" fontId="4" fillId="0" borderId="83" xfId="0" applyNumberFormat="1" applyFont="1" applyBorder="1" applyAlignment="1" applyProtection="1">
      <alignment horizontal="center" vertical="center"/>
      <protection locked="0"/>
    </xf>
    <xf numFmtId="170" fontId="2" fillId="0" borderId="16" xfId="1" applyNumberFormat="1" applyFont="1" applyBorder="1" applyAlignment="1" applyProtection="1">
      <alignment horizontal="left"/>
      <protection locked="0"/>
    </xf>
    <xf numFmtId="170" fontId="2" fillId="0" borderId="64" xfId="1" applyNumberFormat="1" applyFont="1" applyBorder="1" applyAlignment="1" applyProtection="1">
      <alignment horizontal="left"/>
      <protection locked="0"/>
    </xf>
    <xf numFmtId="170" fontId="1" fillId="0" borderId="16" xfId="1" applyNumberFormat="1" applyFont="1" applyBorder="1" applyAlignment="1" applyProtection="1">
      <alignment horizontal="left" vertical="center" wrapText="1"/>
      <protection locked="0"/>
    </xf>
    <xf numFmtId="170" fontId="1" fillId="0" borderId="64" xfId="1" applyNumberFormat="1" applyFont="1" applyBorder="1" applyAlignment="1" applyProtection="1">
      <alignment horizontal="left" vertical="center" wrapText="1"/>
      <protection locked="0"/>
    </xf>
    <xf numFmtId="170" fontId="11" fillId="0" borderId="13" xfId="0" applyNumberFormat="1" applyFont="1" applyBorder="1" applyAlignment="1" applyProtection="1">
      <alignment horizontal="center" vertical="center"/>
      <protection locked="0"/>
    </xf>
    <xf numFmtId="170" fontId="11" fillId="0" borderId="112" xfId="0" applyNumberFormat="1" applyFont="1" applyBorder="1" applyAlignment="1" applyProtection="1">
      <alignment horizontal="center" vertical="center"/>
      <protection locked="0"/>
    </xf>
    <xf numFmtId="165" fontId="2" fillId="0" borderId="59" xfId="1" applyFont="1" applyBorder="1" applyAlignment="1" applyProtection="1">
      <protection locked="0"/>
    </xf>
    <xf numFmtId="165" fontId="2" fillId="0" borderId="87" xfId="1" applyFont="1" applyBorder="1" applyAlignment="1" applyProtection="1">
      <protection locked="0"/>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165" fontId="2" fillId="0" borderId="3" xfId="1" applyFont="1" applyFill="1" applyBorder="1" applyAlignment="1" applyProtection="1">
      <alignment horizontal="right"/>
      <protection locked="0"/>
    </xf>
    <xf numFmtId="165" fontId="2" fillId="0" borderId="3" xfId="1" applyFont="1" applyBorder="1" applyAlignment="1" applyProtection="1">
      <alignment horizontal="right" vertical="center"/>
      <protection locked="0"/>
    </xf>
    <xf numFmtId="165" fontId="2" fillId="0" borderId="23" xfId="1" applyFont="1" applyBorder="1" applyAlignment="1" applyProtection="1">
      <alignment horizontal="right" vertical="center"/>
      <protection locked="0"/>
    </xf>
    <xf numFmtId="165" fontId="8" fillId="0" borderId="16" xfId="1" applyFont="1" applyBorder="1" applyAlignment="1" applyProtection="1">
      <alignment horizontal="center" vertical="center"/>
      <protection locked="0"/>
    </xf>
    <xf numFmtId="165" fontId="8" fillId="0" borderId="64" xfId="1" applyFont="1" applyBorder="1" applyAlignment="1" applyProtection="1">
      <alignment horizontal="center" vertical="center"/>
      <protection locked="0"/>
    </xf>
    <xf numFmtId="170" fontId="9" fillId="3" borderId="52" xfId="0" applyNumberFormat="1" applyFont="1" applyFill="1" applyBorder="1" applyAlignment="1" applyProtection="1">
      <alignment horizontal="center" vertical="center"/>
      <protection locked="0"/>
    </xf>
    <xf numFmtId="170" fontId="9" fillId="3" borderId="86" xfId="0" applyNumberFormat="1" applyFont="1" applyFill="1" applyBorder="1" applyAlignment="1" applyProtection="1">
      <alignment horizontal="center" vertical="center"/>
      <protection locked="0"/>
    </xf>
    <xf numFmtId="170" fontId="9" fillId="3" borderId="58" xfId="0" applyNumberFormat="1" applyFont="1" applyFill="1" applyBorder="1" applyAlignment="1" applyProtection="1">
      <alignment horizontal="center" vertical="center"/>
      <protection locked="0"/>
    </xf>
    <xf numFmtId="165" fontId="4" fillId="3" borderId="38" xfId="1" applyFont="1" applyFill="1" applyBorder="1" applyAlignment="1" applyProtection="1">
      <alignment horizontal="center"/>
      <protection locked="0"/>
    </xf>
    <xf numFmtId="165" fontId="4" fillId="3" borderId="39" xfId="1" applyFont="1" applyFill="1" applyBorder="1" applyAlignment="1" applyProtection="1">
      <alignment horizontal="center"/>
      <protection locked="0"/>
    </xf>
    <xf numFmtId="165" fontId="8" fillId="0" borderId="17" xfId="1" applyFont="1" applyFill="1" applyBorder="1" applyAlignment="1" applyProtection="1">
      <alignment horizontal="right"/>
    </xf>
    <xf numFmtId="170" fontId="9" fillId="0" borderId="16" xfId="0" applyNumberFormat="1" applyFont="1" applyBorder="1" applyAlignment="1" applyProtection="1">
      <alignment horizontal="center" vertical="center"/>
      <protection locked="0"/>
    </xf>
    <xf numFmtId="170" fontId="9" fillId="3" borderId="41" xfId="0" applyNumberFormat="1" applyFont="1" applyFill="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9" fillId="0" borderId="33" xfId="0" applyNumberFormat="1" applyFont="1" applyBorder="1" applyAlignment="1" applyProtection="1">
      <alignment horizontal="right" vertical="center" wrapText="1"/>
      <protection locked="0"/>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170" fontId="4" fillId="12" borderId="1" xfId="0" applyNumberFormat="1" applyFont="1" applyFill="1" applyBorder="1" applyAlignment="1" applyProtection="1">
      <alignment horizontal="center" vertical="center"/>
      <protection locked="0"/>
    </xf>
    <xf numFmtId="170" fontId="2" fillId="0" borderId="16" xfId="0" applyNumberFormat="1" applyFont="1" applyBorder="1" applyAlignment="1" applyProtection="1">
      <alignment horizontal="left" vertical="center" wrapText="1"/>
      <protection locked="0"/>
    </xf>
    <xf numFmtId="170" fontId="2" fillId="0" borderId="64" xfId="0" applyNumberFormat="1" applyFont="1" applyBorder="1" applyAlignment="1" applyProtection="1">
      <alignment horizontal="left" vertical="center" wrapText="1"/>
      <protection locked="0"/>
    </xf>
    <xf numFmtId="170" fontId="9" fillId="4" borderId="94"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5" xfId="0" applyNumberFormat="1" applyFont="1" applyFill="1" applyBorder="1" applyAlignment="1" applyProtection="1">
      <alignment horizontal="center" wrapText="1"/>
      <protection locked="0"/>
    </xf>
    <xf numFmtId="170" fontId="4" fillId="0" borderId="16" xfId="0" applyNumberFormat="1" applyFont="1" applyBorder="1" applyAlignment="1" applyProtection="1">
      <alignment horizontal="center" wrapText="1"/>
      <protection locked="0"/>
    </xf>
    <xf numFmtId="170" fontId="4" fillId="0" borderId="76" xfId="0" applyNumberFormat="1" applyFont="1" applyBorder="1" applyAlignment="1" applyProtection="1">
      <alignment horizontal="center" wrapText="1"/>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39" fontId="3" fillId="2" borderId="102" xfId="2" applyNumberFormat="1" applyFont="1" applyFill="1" applyBorder="1" applyAlignment="1" applyProtection="1">
      <alignment horizontal="right" vertical="center"/>
      <protection locked="0"/>
    </xf>
    <xf numFmtId="39" fontId="3" fillId="2" borderId="103" xfId="2" applyNumberFormat="1" applyFont="1" applyFill="1" applyBorder="1" applyAlignment="1" applyProtection="1">
      <alignment horizontal="right"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4" xfId="0" applyNumberFormat="1" applyFont="1" applyBorder="1" applyAlignment="1" applyProtection="1">
      <alignment horizontal="center" wrapText="1"/>
      <protection locked="0"/>
    </xf>
    <xf numFmtId="39" fontId="9" fillId="0" borderId="94"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11" fillId="12" borderId="82" xfId="0" applyNumberFormat="1" applyFont="1" applyFill="1" applyBorder="1" applyAlignment="1" applyProtection="1">
      <alignment horizontal="center" vertical="center"/>
      <protection locked="0"/>
    </xf>
    <xf numFmtId="170" fontId="11" fillId="12" borderId="100" xfId="0" applyNumberFormat="1" applyFont="1" applyFill="1" applyBorder="1" applyAlignment="1" applyProtection="1">
      <alignment horizontal="center" vertical="center"/>
      <protection locked="0"/>
    </xf>
    <xf numFmtId="170" fontId="11" fillId="12" borderId="98" xfId="0" applyNumberFormat="1" applyFont="1" applyFill="1" applyBorder="1" applyAlignment="1" applyProtection="1">
      <alignment horizontal="center" vertical="center"/>
      <protection locked="0"/>
    </xf>
    <xf numFmtId="170" fontId="15" fillId="0" borderId="16" xfId="0" applyNumberFormat="1" applyFont="1" applyBorder="1" applyAlignment="1" applyProtection="1">
      <alignment horizontal="center" vertical="center"/>
      <protection locked="0"/>
    </xf>
    <xf numFmtId="170" fontId="15" fillId="0" borderId="76" xfId="0" applyNumberFormat="1" applyFont="1" applyBorder="1" applyAlignment="1" applyProtection="1">
      <alignment horizontal="center" vertical="center"/>
      <protection locked="0"/>
    </xf>
    <xf numFmtId="39" fontId="3" fillId="2" borderId="106" xfId="2" applyNumberFormat="1" applyFont="1" applyFill="1" applyBorder="1" applyAlignment="1" applyProtection="1">
      <alignment horizontal="right" vertical="center"/>
      <protection locked="0"/>
    </xf>
    <xf numFmtId="39" fontId="3" fillId="2" borderId="107" xfId="2" applyNumberFormat="1" applyFont="1" applyFill="1" applyBorder="1" applyAlignment="1" applyProtection="1">
      <alignment horizontal="right" vertical="center"/>
      <protection locked="0"/>
    </xf>
    <xf numFmtId="170" fontId="11" fillId="12" borderId="83" xfId="0" applyNumberFormat="1" applyFont="1" applyFill="1" applyBorder="1" applyAlignment="1" applyProtection="1">
      <alignment horizontal="center" vertical="center"/>
      <protection locked="0"/>
    </xf>
    <xf numFmtId="170" fontId="11" fillId="12" borderId="96"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left"/>
      <protection locked="0"/>
    </xf>
    <xf numFmtId="165" fontId="2" fillId="0" borderId="79" xfId="1" applyFont="1" applyBorder="1" applyAlignment="1" applyProtection="1"/>
    <xf numFmtId="165" fontId="2" fillId="0" borderId="64" xfId="1" applyFont="1" applyBorder="1" applyAlignment="1" applyProtection="1"/>
    <xf numFmtId="170" fontId="4" fillId="0" borderId="9"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165" fontId="4" fillId="2" borderId="13" xfId="1" applyFont="1" applyFill="1" applyBorder="1" applyAlignment="1" applyProtection="1">
      <alignment horizontal="right"/>
    </xf>
    <xf numFmtId="165" fontId="4" fillId="2" borderId="15" xfId="1" applyFont="1" applyFill="1" applyBorder="1" applyAlignment="1" applyProtection="1">
      <alignment horizontal="right"/>
    </xf>
    <xf numFmtId="165" fontId="8" fillId="0" borderId="23" xfId="1" applyFont="1" applyFill="1" applyBorder="1" applyAlignment="1" applyProtection="1">
      <alignment horizontal="right"/>
    </xf>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40" fontId="4" fillId="6" borderId="33" xfId="1" applyNumberFormat="1" applyFont="1" applyFill="1" applyBorder="1" applyAlignment="1" applyProtection="1">
      <alignment horizontal="right"/>
    </xf>
    <xf numFmtId="40" fontId="4" fillId="6" borderId="111" xfId="1" applyNumberFormat="1" applyFont="1" applyFill="1" applyBorder="1" applyAlignment="1" applyProtection="1">
      <alignment horizontal="right"/>
    </xf>
    <xf numFmtId="170" fontId="9" fillId="0" borderId="3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165" fontId="2" fillId="0" borderId="59" xfId="1" applyFont="1" applyBorder="1" applyAlignment="1" applyProtection="1"/>
    <xf numFmtId="165" fontId="2" fillId="0" borderId="58" xfId="1" applyFont="1" applyBorder="1" applyAlignment="1" applyProtection="1"/>
    <xf numFmtId="170" fontId="3" fillId="0" borderId="6" xfId="0" applyNumberFormat="1" applyFont="1" applyBorder="1" applyAlignment="1" applyProtection="1">
      <alignment horizontal="right" wrapText="1"/>
      <protection locked="0"/>
    </xf>
    <xf numFmtId="170" fontId="3" fillId="0" borderId="80"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165" fontId="2" fillId="0" borderId="16" xfId="1" applyFont="1" applyBorder="1" applyAlignment="1" applyProtection="1">
      <alignment vertical="center"/>
      <protection locked="0"/>
    </xf>
    <xf numFmtId="165" fontId="2" fillId="0" borderId="64" xfId="1" applyFont="1" applyBorder="1" applyAlignment="1" applyProtection="1">
      <alignment vertical="center"/>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0" fontId="87" fillId="0" borderId="42" xfId="1" applyNumberFormat="1" applyFont="1" applyBorder="1" applyAlignment="1" applyProtection="1">
      <alignment horizontal="center"/>
    </xf>
    <xf numFmtId="40" fontId="87" fillId="0" borderId="43" xfId="1" applyNumberFormat="1" applyFont="1" applyBorder="1" applyAlignment="1" applyProtection="1">
      <alignment horizontal="center"/>
    </xf>
    <xf numFmtId="165" fontId="4" fillId="6" borderId="33" xfId="1" applyFont="1" applyFill="1" applyBorder="1" applyAlignment="1" applyProtection="1">
      <alignment horizontal="center"/>
    </xf>
    <xf numFmtId="165" fontId="4" fillId="6" borderId="1" xfId="1" applyFont="1" applyFill="1" applyBorder="1" applyAlignment="1" applyProtection="1">
      <alignment horizontal="center"/>
    </xf>
    <xf numFmtId="165" fontId="4" fillId="2" borderId="38" xfId="1" applyFont="1" applyFill="1" applyBorder="1" applyAlignment="1" applyProtection="1">
      <alignment horizontal="right"/>
    </xf>
    <xf numFmtId="165"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1" xfId="2" applyNumberFormat="1" applyFont="1" applyFill="1" applyBorder="1" applyAlignment="1" applyProtection="1">
      <alignment horizontal="center"/>
      <protection locked="0"/>
    </xf>
    <xf numFmtId="165" fontId="12" fillId="5" borderId="33" xfId="1" applyFont="1" applyFill="1" applyBorder="1" applyAlignment="1" applyProtection="1">
      <alignment horizontal="right"/>
      <protection locked="0"/>
    </xf>
    <xf numFmtId="165" fontId="12" fillId="5" borderId="111" xfId="1" applyFont="1" applyFill="1" applyBorder="1" applyAlignment="1" applyProtection="1">
      <alignment horizontal="right"/>
      <protection locked="0"/>
    </xf>
    <xf numFmtId="165" fontId="4" fillId="2" borderId="93" xfId="1" applyFont="1" applyFill="1" applyBorder="1" applyAlignment="1" applyProtection="1">
      <alignment horizontal="right"/>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65" fontId="3" fillId="0" borderId="92" xfId="1" applyFont="1" applyBorder="1" applyAlignment="1" applyProtection="1"/>
    <xf numFmtId="165" fontId="3" fillId="0" borderId="93" xfId="1" applyFont="1" applyBorder="1" applyAlignment="1" applyProtection="1"/>
    <xf numFmtId="165" fontId="2" fillId="0" borderId="48" xfId="1" applyFont="1" applyBorder="1" applyAlignment="1" applyProtection="1">
      <alignment vertical="center"/>
      <protection locked="0"/>
    </xf>
    <xf numFmtId="165" fontId="2" fillId="0" borderId="2" xfId="1" applyFont="1" applyBorder="1" applyAlignment="1" applyProtection="1">
      <alignment vertical="center"/>
      <protection locked="0"/>
    </xf>
    <xf numFmtId="165" fontId="4" fillId="13" borderId="33" xfId="1" applyFont="1" applyFill="1" applyBorder="1" applyAlignment="1" applyProtection="1">
      <alignment horizontal="right"/>
    </xf>
    <xf numFmtId="165" fontId="4" fillId="13" borderId="1" xfId="1" applyFont="1" applyFill="1" applyBorder="1" applyAlignment="1" applyProtection="1">
      <alignment horizontal="right"/>
    </xf>
    <xf numFmtId="165" fontId="3" fillId="0" borderId="15" xfId="1" applyFont="1" applyBorder="1" applyAlignment="1" applyProtection="1"/>
    <xf numFmtId="165" fontId="2" fillId="0" borderId="16" xfId="1" applyFont="1" applyBorder="1" applyAlignment="1" applyProtection="1"/>
    <xf numFmtId="165" fontId="2" fillId="0" borderId="16" xfId="1" applyFont="1" applyBorder="1" applyAlignment="1" applyProtection="1">
      <protection locked="0"/>
    </xf>
    <xf numFmtId="165" fontId="2" fillId="0" borderId="76" xfId="1" applyFont="1" applyBorder="1" applyAlignment="1" applyProtection="1">
      <protection locked="0"/>
    </xf>
    <xf numFmtId="165" fontId="8" fillId="0" borderId="17" xfId="1" applyFont="1" applyBorder="1" applyAlignment="1" applyProtection="1">
      <alignment horizontal="right"/>
    </xf>
    <xf numFmtId="165" fontId="2" fillId="0" borderId="16" xfId="1" applyFont="1" applyFill="1" applyBorder="1" applyAlignment="1" applyProtection="1">
      <protection locked="0"/>
    </xf>
    <xf numFmtId="165" fontId="2" fillId="0" borderId="64" xfId="1" applyFont="1" applyFill="1" applyBorder="1" applyAlignment="1" applyProtection="1">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170" fontId="4" fillId="6" borderId="52" xfId="1" applyNumberFormat="1" applyFont="1" applyFill="1" applyBorder="1" applyAlignment="1" applyProtection="1">
      <alignment horizontal="center"/>
      <protection locked="0"/>
    </xf>
    <xf numFmtId="170" fontId="4" fillId="6" borderId="86" xfId="1" applyNumberFormat="1" applyFont="1" applyFill="1" applyBorder="1" applyAlignment="1" applyProtection="1">
      <alignment horizontal="center"/>
      <protection locked="0"/>
    </xf>
    <xf numFmtId="170" fontId="4" fillId="6" borderId="70"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1"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165" fontId="4" fillId="3" borderId="57"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165" fontId="4" fillId="2" borderId="33" xfId="1" applyFont="1" applyFill="1" applyBorder="1" applyAlignment="1" applyProtection="1">
      <alignment horizontal="right"/>
    </xf>
    <xf numFmtId="165" fontId="4" fillId="2" borderId="1" xfId="1" applyFont="1" applyFill="1" applyBorder="1" applyAlignment="1" applyProtection="1">
      <alignment horizontal="right"/>
    </xf>
    <xf numFmtId="165" fontId="8" fillId="0" borderId="46" xfId="1" applyFont="1" applyBorder="1" applyAlignment="1" applyProtection="1">
      <alignment horizontal="right"/>
      <protection locked="0"/>
    </xf>
    <xf numFmtId="165" fontId="8" fillId="0" borderId="3" xfId="1" applyFont="1" applyBorder="1" applyAlignment="1" applyProtection="1">
      <alignment horizontal="right"/>
      <protection locked="0"/>
    </xf>
    <xf numFmtId="165" fontId="8" fillId="0" borderId="47" xfId="1" applyFont="1" applyBorder="1" applyAlignment="1" applyProtection="1">
      <alignment horizontal="right"/>
      <protection locked="0"/>
    </xf>
    <xf numFmtId="165" fontId="8" fillId="0" borderId="23" xfId="1" applyFont="1" applyBorder="1" applyAlignment="1" applyProtection="1">
      <alignment horizontal="right"/>
      <protection locked="0"/>
    </xf>
    <xf numFmtId="165" fontId="8" fillId="0" borderId="5" xfId="1" applyFont="1" applyBorder="1" applyAlignment="1" applyProtection="1">
      <alignment horizontal="right"/>
      <protection locked="0"/>
    </xf>
    <xf numFmtId="165" fontId="8" fillId="0" borderId="79" xfId="1" applyFont="1" applyBorder="1" applyAlignment="1" applyProtection="1">
      <alignment horizontal="right"/>
      <protection locked="0"/>
    </xf>
    <xf numFmtId="165" fontId="8" fillId="0" borderId="76" xfId="1" applyFont="1" applyBorder="1" applyAlignment="1" applyProtection="1">
      <alignment horizontal="right"/>
      <protection locked="0"/>
    </xf>
    <xf numFmtId="165" fontId="8" fillId="0" borderId="35" xfId="1" applyFont="1" applyBorder="1" applyAlignment="1" applyProtection="1">
      <alignment horizontal="right"/>
      <protection locked="0"/>
    </xf>
    <xf numFmtId="165" fontId="8" fillId="0" borderId="17" xfId="1" applyFont="1" applyBorder="1" applyAlignment="1" applyProtection="1">
      <alignment horizontal="right"/>
      <protection locked="0"/>
    </xf>
    <xf numFmtId="165" fontId="3" fillId="2" borderId="102" xfId="2" applyNumberFormat="1" applyFont="1" applyFill="1" applyBorder="1" applyAlignment="1" applyProtection="1">
      <alignment horizontal="right" vertical="center"/>
      <protection locked="0"/>
    </xf>
    <xf numFmtId="165" fontId="3" fillId="2" borderId="107" xfId="2" applyNumberFormat="1" applyFont="1" applyFill="1" applyBorder="1" applyAlignment="1" applyProtection="1">
      <alignment horizontal="right" vertical="center"/>
      <protection locked="0"/>
    </xf>
    <xf numFmtId="165" fontId="4" fillId="2" borderId="33" xfId="0" applyNumberFormat="1" applyFont="1" applyFill="1" applyBorder="1" applyAlignment="1" applyProtection="1">
      <alignment horizontal="right"/>
      <protection locked="0"/>
    </xf>
    <xf numFmtId="165" fontId="4" fillId="2" borderId="34" xfId="0" applyNumberFormat="1" applyFont="1" applyFill="1" applyBorder="1" applyAlignment="1" applyProtection="1">
      <alignment horizontal="right"/>
      <protection locked="0"/>
    </xf>
    <xf numFmtId="165" fontId="4" fillId="2" borderId="1" xfId="0" applyNumberFormat="1" applyFont="1" applyFill="1" applyBorder="1" applyAlignment="1" applyProtection="1">
      <alignment horizontal="right"/>
      <protection locked="0"/>
    </xf>
    <xf numFmtId="165" fontId="4" fillId="3" borderId="33" xfId="0" applyNumberFormat="1" applyFont="1" applyFill="1" applyBorder="1" applyAlignment="1" applyProtection="1">
      <alignment horizontal="center"/>
      <protection locked="0"/>
    </xf>
    <xf numFmtId="165" fontId="4" fillId="3" borderId="34" xfId="0" applyNumberFormat="1" applyFont="1" applyFill="1" applyBorder="1" applyAlignment="1" applyProtection="1">
      <alignment horizontal="center"/>
      <protection locked="0"/>
    </xf>
    <xf numFmtId="165" fontId="4" fillId="3" borderId="1" xfId="0" applyNumberFormat="1" applyFont="1" applyFill="1" applyBorder="1" applyAlignment="1" applyProtection="1">
      <alignment horizontal="center"/>
      <protection locked="0"/>
    </xf>
    <xf numFmtId="170" fontId="11" fillId="0" borderId="14" xfId="0" applyNumberFormat="1" applyFont="1" applyBorder="1" applyAlignment="1" applyProtection="1">
      <alignment horizontal="center" vertical="center"/>
      <protection locked="0"/>
    </xf>
    <xf numFmtId="170" fontId="2" fillId="0" borderId="59" xfId="1" applyNumberFormat="1" applyFont="1" applyBorder="1" applyAlignment="1" applyProtection="1">
      <alignment vertical="center" wrapText="1"/>
      <protection locked="0"/>
    </xf>
    <xf numFmtId="170" fontId="2" fillId="0" borderId="58" xfId="1" applyNumberFormat="1" applyFont="1" applyBorder="1" applyAlignment="1" applyProtection="1">
      <alignment vertical="center" wrapText="1"/>
      <protection locked="0"/>
    </xf>
    <xf numFmtId="165" fontId="3" fillId="2" borderId="108" xfId="1" applyFont="1" applyFill="1" applyBorder="1" applyAlignment="1" applyProtection="1">
      <alignment horizontal="center" vertical="center"/>
    </xf>
    <xf numFmtId="165" fontId="3" fillId="2" borderId="24" xfId="1" applyFont="1" applyFill="1" applyBorder="1" applyAlignment="1" applyProtection="1">
      <alignment horizontal="center" vertical="center"/>
    </xf>
    <xf numFmtId="165" fontId="8" fillId="0" borderId="3" xfId="1" applyFont="1" applyBorder="1" applyAlignment="1" applyProtection="1">
      <alignment horizontal="right"/>
    </xf>
    <xf numFmtId="165" fontId="4" fillId="3" borderId="38" xfId="0" applyNumberFormat="1" applyFont="1" applyFill="1" applyBorder="1" applyAlignment="1" applyProtection="1">
      <alignment horizontal="center"/>
      <protection locked="0"/>
    </xf>
    <xf numFmtId="165" fontId="4" fillId="3" borderId="57" xfId="0" applyNumberFormat="1" applyFont="1" applyFill="1" applyBorder="1" applyAlignment="1" applyProtection="1">
      <alignment horizontal="center"/>
      <protection locked="0"/>
    </xf>
    <xf numFmtId="165" fontId="2" fillId="0" borderId="3" xfId="1" applyFont="1" applyBorder="1" applyAlignment="1" applyProtection="1">
      <alignment horizontal="center" vertical="center"/>
      <protection locked="0"/>
    </xf>
    <xf numFmtId="165" fontId="2" fillId="0" borderId="3" xfId="1" applyFont="1" applyFill="1" applyBorder="1" applyAlignment="1" applyProtection="1">
      <alignment horizontal="center"/>
      <protection locked="0"/>
    </xf>
    <xf numFmtId="165" fontId="2" fillId="0" borderId="23" xfId="1" applyFont="1" applyBorder="1" applyAlignment="1" applyProtection="1">
      <alignment horizontal="center" vertical="center"/>
      <protection locked="0"/>
    </xf>
    <xf numFmtId="165" fontId="8" fillId="0" borderId="23" xfId="1" applyFont="1" applyBorder="1" applyAlignment="1" applyProtection="1">
      <alignment horizontal="right"/>
    </xf>
    <xf numFmtId="165" fontId="8" fillId="0" borderId="16" xfId="1" applyFont="1" applyBorder="1" applyAlignment="1" applyProtection="1">
      <alignment horizontal="right"/>
    </xf>
    <xf numFmtId="165" fontId="8" fillId="0" borderId="76" xfId="1" applyFont="1" applyBorder="1" applyAlignment="1" applyProtection="1">
      <alignment horizontal="right"/>
    </xf>
    <xf numFmtId="165" fontId="8" fillId="0" borderId="16" xfId="1" applyFont="1" applyFill="1" applyBorder="1" applyAlignment="1" applyProtection="1">
      <alignment horizontal="right"/>
    </xf>
    <xf numFmtId="165" fontId="8" fillId="0" borderId="76" xfId="1" applyFont="1" applyFill="1" applyBorder="1" applyAlignment="1" applyProtection="1">
      <alignment horizontal="right"/>
    </xf>
    <xf numFmtId="165" fontId="4" fillId="2" borderId="33" xfId="1" applyFont="1" applyFill="1" applyBorder="1" applyAlignment="1" applyProtection="1">
      <alignment horizontal="right"/>
      <protection locked="0"/>
    </xf>
    <xf numFmtId="165" fontId="4" fillId="2" borderId="34" xfId="1" applyFont="1" applyFill="1" applyBorder="1" applyAlignment="1" applyProtection="1">
      <alignment horizontal="right"/>
      <protection locked="0"/>
    </xf>
    <xf numFmtId="165" fontId="4" fillId="2" borderId="1" xfId="1" applyFont="1" applyFill="1" applyBorder="1" applyAlignment="1" applyProtection="1">
      <alignment horizontal="right"/>
      <protection locked="0"/>
    </xf>
    <xf numFmtId="165" fontId="4" fillId="13" borderId="33" xfId="1" applyFont="1" applyFill="1" applyBorder="1" applyAlignment="1" applyProtection="1">
      <alignment horizontal="center"/>
      <protection locked="0"/>
    </xf>
    <xf numFmtId="165" fontId="4" fillId="13" borderId="34" xfId="1" applyFont="1" applyFill="1" applyBorder="1" applyAlignment="1" applyProtection="1">
      <alignment horizontal="center"/>
      <protection locked="0"/>
    </xf>
    <xf numFmtId="165" fontId="4" fillId="13" borderId="1" xfId="1" applyFont="1" applyFill="1" applyBorder="1" applyAlignment="1" applyProtection="1">
      <alignment horizontal="center"/>
      <protection locked="0"/>
    </xf>
    <xf numFmtId="165" fontId="4" fillId="13" borderId="33" xfId="1" applyFont="1" applyFill="1" applyBorder="1" applyAlignment="1" applyProtection="1">
      <alignment horizontal="right"/>
      <protection locked="0"/>
    </xf>
    <xf numFmtId="165" fontId="4" fillId="13" borderId="1" xfId="1" applyFont="1" applyFill="1" applyBorder="1" applyAlignment="1" applyProtection="1">
      <alignment horizontal="right"/>
      <protection locked="0"/>
    </xf>
    <xf numFmtId="170" fontId="8" fillId="0" borderId="0" xfId="0" applyNumberFormat="1" applyFont="1" applyAlignment="1" applyProtection="1">
      <alignment wrapText="1"/>
      <protection locked="0"/>
    </xf>
    <xf numFmtId="165" fontId="3" fillId="0" borderId="48" xfId="1" applyFont="1" applyBorder="1" applyAlignment="1" applyProtection="1"/>
    <xf numFmtId="165" fontId="3" fillId="0" borderId="2" xfId="1" applyFont="1" applyBorder="1" applyAlignment="1" applyProtection="1"/>
    <xf numFmtId="165" fontId="3" fillId="0" borderId="94" xfId="2" applyNumberFormat="1" applyFont="1" applyFill="1" applyBorder="1" applyAlignment="1" applyProtection="1">
      <alignment horizontal="center" vertical="center"/>
      <protection locked="0"/>
    </xf>
    <xf numFmtId="165" fontId="3" fillId="0" borderId="28" xfId="2" applyNumberFormat="1" applyFont="1" applyFill="1" applyBorder="1" applyAlignment="1" applyProtection="1">
      <alignment horizontal="center" vertical="center"/>
      <protection locked="0"/>
    </xf>
    <xf numFmtId="165" fontId="3" fillId="2" borderId="106" xfId="2" applyNumberFormat="1" applyFont="1" applyFill="1" applyBorder="1" applyAlignment="1" applyProtection="1">
      <alignment horizontal="right" vertical="center"/>
      <protection locked="0"/>
    </xf>
    <xf numFmtId="171" fontId="4" fillId="0" borderId="90"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165" fontId="4" fillId="3" borderId="38" xfId="2" applyNumberFormat="1" applyFont="1" applyFill="1" applyBorder="1" applyAlignment="1" applyProtection="1">
      <alignment horizontal="center"/>
      <protection locked="0"/>
    </xf>
    <xf numFmtId="165"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165" fontId="4" fillId="6" borderId="33" xfId="1" applyFont="1" applyFill="1" applyBorder="1" applyAlignment="1" applyProtection="1">
      <alignment horizontal="center"/>
      <protection locked="0"/>
    </xf>
    <xf numFmtId="165" fontId="4" fillId="6" borderId="34" xfId="1" applyFont="1" applyFill="1" applyBorder="1" applyAlignment="1" applyProtection="1">
      <alignment horizontal="center"/>
      <protection locked="0"/>
    </xf>
    <xf numFmtId="165" fontId="4" fillId="6" borderId="1" xfId="1" applyFont="1" applyFill="1" applyBorder="1" applyAlignment="1" applyProtection="1">
      <alignment horizontal="center"/>
      <protection locked="0"/>
    </xf>
    <xf numFmtId="170" fontId="89" fillId="0" borderId="41" xfId="0" applyNumberFormat="1" applyFont="1" applyBorder="1" applyAlignment="1" applyProtection="1">
      <alignment horizontal="center"/>
      <protection locked="0"/>
    </xf>
    <xf numFmtId="170" fontId="89" fillId="0" borderId="51"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165" fontId="8" fillId="0" borderId="59" xfId="1" applyFont="1" applyFill="1" applyBorder="1" applyAlignment="1" applyProtection="1">
      <alignment horizontal="right"/>
    </xf>
    <xf numFmtId="165" fontId="8" fillId="0" borderId="87" xfId="1" applyFont="1" applyFill="1" applyBorder="1" applyAlignment="1" applyProtection="1">
      <alignment horizontal="right"/>
    </xf>
    <xf numFmtId="170" fontId="4" fillId="3" borderId="34" xfId="2" applyNumberFormat="1" applyFont="1" applyFill="1" applyBorder="1" applyAlignment="1" applyProtection="1">
      <alignment horizontal="center"/>
      <protection locked="0"/>
    </xf>
    <xf numFmtId="165" fontId="8" fillId="0" borderId="59" xfId="1" applyFont="1" applyBorder="1" applyAlignment="1" applyProtection="1">
      <alignment horizontal="right"/>
    </xf>
    <xf numFmtId="165" fontId="8" fillId="0" borderId="87" xfId="1" applyFont="1" applyBorder="1" applyAlignment="1" applyProtection="1">
      <alignment horizontal="right"/>
    </xf>
    <xf numFmtId="165" fontId="8" fillId="0" borderId="48" xfId="1" applyFont="1" applyBorder="1" applyAlignment="1" applyProtection="1">
      <alignment horizontal="right"/>
    </xf>
    <xf numFmtId="165" fontId="8" fillId="0" borderId="81" xfId="1" applyFont="1" applyBorder="1" applyAlignment="1" applyProtection="1">
      <alignment horizontal="right"/>
    </xf>
    <xf numFmtId="165" fontId="8" fillId="0" borderId="48" xfId="1" applyFont="1" applyFill="1" applyBorder="1" applyAlignment="1" applyProtection="1">
      <alignment horizontal="right"/>
    </xf>
    <xf numFmtId="165" fontId="8" fillId="0" borderId="81"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6" xfId="2" applyNumberFormat="1" applyFont="1" applyFill="1" applyBorder="1" applyAlignment="1" applyProtection="1">
      <alignment horizontal="right" vertical="center"/>
      <protection locked="0"/>
    </xf>
    <xf numFmtId="170" fontId="3" fillId="2" borderId="107" xfId="2" applyNumberFormat="1" applyFont="1" applyFill="1" applyBorder="1" applyAlignment="1" applyProtection="1">
      <alignment horizontal="right" vertic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3" fillId="2" borderId="104" xfId="1" applyNumberFormat="1" applyFont="1" applyFill="1" applyBorder="1" applyAlignment="1" applyProtection="1">
      <alignment horizontal="right" vertical="center"/>
    </xf>
    <xf numFmtId="39" fontId="3" fillId="2" borderId="103" xfId="1" applyNumberFormat="1" applyFont="1" applyFill="1" applyBorder="1" applyAlignment="1" applyProtection="1">
      <alignment horizontal="right" vertical="center"/>
    </xf>
    <xf numFmtId="170" fontId="3" fillId="0" borderId="94"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165" fontId="12" fillId="0" borderId="23" xfId="1" applyFont="1" applyBorder="1" applyAlignment="1" applyProtection="1">
      <alignment horizontal="center"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79" xfId="1" applyNumberFormat="1" applyFont="1" applyBorder="1" applyAlignment="1" applyProtection="1">
      <alignment horizontal="right"/>
      <protection locked="0"/>
    </xf>
    <xf numFmtId="39" fontId="8" fillId="0" borderId="76" xfId="1" applyNumberFormat="1" applyFont="1" applyBorder="1" applyAlignment="1" applyProtection="1">
      <alignment horizontal="right"/>
      <protection locked="0"/>
    </xf>
    <xf numFmtId="165" fontId="12" fillId="0" borderId="48" xfId="1" applyFont="1" applyBorder="1" applyAlignment="1" applyProtection="1">
      <alignment vertical="center"/>
      <protection locked="0"/>
    </xf>
    <xf numFmtId="165" fontId="12" fillId="0" borderId="2" xfId="1" applyFont="1" applyBorder="1" applyAlignment="1" applyProtection="1">
      <alignment vertical="center"/>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2" xfId="2" applyNumberFormat="1" applyFont="1" applyFill="1" applyBorder="1" applyAlignment="1" applyProtection="1">
      <alignment horizontal="right" vertical="center"/>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165" fontId="4" fillId="2" borderId="38" xfId="1" applyFont="1" applyFill="1" applyBorder="1" applyAlignment="1" applyProtection="1">
      <alignment horizontal="right"/>
      <protection locked="0"/>
    </xf>
    <xf numFmtId="165" fontId="4" fillId="2" borderId="39" xfId="1" applyFont="1" applyFill="1" applyBorder="1" applyAlignment="1" applyProtection="1">
      <alignment horizontal="right"/>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3" fillId="2" borderId="108"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170" fontId="8" fillId="0" borderId="5" xfId="1" applyNumberFormat="1" applyFont="1" applyBorder="1" applyAlignment="1" applyProtection="1">
      <alignment horizontal="right"/>
      <protection locked="0"/>
    </xf>
    <xf numFmtId="170" fontId="8" fillId="0" borderId="79" xfId="1" applyNumberFormat="1" applyFont="1" applyBorder="1" applyAlignment="1" applyProtection="1">
      <alignment horizontal="right"/>
      <protection locked="0"/>
    </xf>
    <xf numFmtId="170" fontId="8" fillId="0" borderId="76" xfId="1" applyNumberFormat="1" applyFont="1" applyBorder="1" applyAlignment="1" applyProtection="1">
      <alignment horizontal="right"/>
      <protection locked="0"/>
    </xf>
    <xf numFmtId="165" fontId="3" fillId="2" borderId="104"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1"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0" fontId="15" fillId="0" borderId="0" xfId="0" applyFont="1" applyAlignment="1" applyProtection="1">
      <alignment horizontal="center" vertical="top"/>
      <protection locked="0"/>
    </xf>
    <xf numFmtId="170" fontId="51" fillId="0" borderId="41" xfId="0" applyNumberFormat="1" applyFont="1" applyBorder="1" applyAlignment="1" applyProtection="1">
      <alignment horizontal="center"/>
      <protection locked="0"/>
    </xf>
    <xf numFmtId="170" fontId="51" fillId="0" borderId="51"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4" xfId="2" applyNumberFormat="1" applyFont="1" applyBorder="1" applyAlignment="1" applyProtection="1">
      <alignment vertical="center"/>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69"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vertical="center"/>
      <protection locked="0"/>
    </xf>
    <xf numFmtId="165" fontId="2" fillId="5" borderId="64"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65" fontId="2" fillId="0" borderId="6" xfId="1" applyFont="1" applyBorder="1" applyAlignment="1" applyProtection="1">
      <alignment horizontal="center" vertical="center"/>
      <protection locked="0"/>
    </xf>
    <xf numFmtId="165" fontId="2" fillId="0" borderId="2" xfId="1" applyFont="1" applyBorder="1" applyAlignment="1" applyProtection="1">
      <alignment horizontal="center" vertical="center"/>
      <protection locked="0"/>
    </xf>
    <xf numFmtId="165" fontId="2" fillId="0" borderId="5" xfId="1" applyFont="1" applyBorder="1" applyAlignment="1" applyProtection="1">
      <alignment horizontal="center" vertical="center"/>
      <protection locked="0"/>
    </xf>
    <xf numFmtId="165" fontId="2" fillId="0" borderId="64"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7"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4"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protection locked="0"/>
    </xf>
    <xf numFmtId="165" fontId="2" fillId="5" borderId="64" xfId="1" applyFont="1" applyFill="1" applyBorder="1" applyAlignment="1" applyProtection="1">
      <alignment horizontal="center"/>
      <protection locked="0"/>
    </xf>
    <xf numFmtId="165" fontId="2" fillId="0" borderId="5" xfId="1" applyFont="1" applyBorder="1" applyAlignment="1" applyProtection="1">
      <alignment horizontal="center"/>
      <protection locked="0"/>
    </xf>
    <xf numFmtId="165" fontId="2" fillId="0" borderId="64" xfId="1" applyFont="1" applyBorder="1" applyAlignment="1" applyProtection="1">
      <alignment horizontal="center"/>
      <protection locked="0"/>
    </xf>
    <xf numFmtId="165" fontId="2" fillId="0" borderId="52" xfId="1" applyFont="1" applyBorder="1" applyAlignment="1" applyProtection="1">
      <alignment horizontal="center" vertical="center"/>
      <protection locked="0"/>
    </xf>
    <xf numFmtId="165" fontId="2" fillId="0" borderId="58" xfId="1" applyFont="1" applyBorder="1" applyAlignment="1" applyProtection="1">
      <alignment horizontal="center" vertical="center"/>
      <protection locked="0"/>
    </xf>
    <xf numFmtId="43" fontId="9" fillId="2" borderId="33" xfId="1" applyNumberFormat="1" applyFont="1" applyFill="1" applyBorder="1" applyAlignment="1" applyProtection="1">
      <alignment horizontal="center" vertical="center"/>
      <protection locked="0"/>
    </xf>
    <xf numFmtId="43" fontId="9" fillId="2" borderId="34" xfId="1" applyNumberFormat="1" applyFont="1" applyFill="1" applyBorder="1" applyAlignment="1" applyProtection="1">
      <alignment horizontal="center" vertical="center"/>
      <protection locked="0"/>
    </xf>
    <xf numFmtId="43" fontId="9" fillId="2" borderId="1" xfId="1" applyNumberFormat="1" applyFont="1" applyFill="1" applyBorder="1" applyAlignment="1" applyProtection="1">
      <alignment horizontal="center" vertical="center"/>
      <protection locked="0"/>
    </xf>
    <xf numFmtId="40" fontId="51" fillId="2" borderId="33" xfId="0" applyNumberFormat="1" applyFont="1" applyFill="1" applyBorder="1" applyAlignment="1">
      <alignment horizontal="right"/>
    </xf>
    <xf numFmtId="40" fontId="51" fillId="2" borderId="1" xfId="0" applyNumberFormat="1" applyFont="1" applyFill="1" applyBorder="1" applyAlignment="1">
      <alignment horizontal="right"/>
    </xf>
    <xf numFmtId="165" fontId="3" fillId="2" borderId="33" xfId="1" applyFont="1" applyFill="1" applyBorder="1" applyAlignment="1" applyProtection="1">
      <alignment horizontal="center" vertical="center"/>
    </xf>
    <xf numFmtId="165"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0" fontId="80" fillId="0" borderId="41" xfId="1" applyNumberFormat="1" applyFont="1" applyBorder="1" applyAlignment="1" applyProtection="1">
      <alignment horizontal="right"/>
    </xf>
    <xf numFmtId="40" fontId="80" fillId="0" borderId="18" xfId="1" applyNumberFormat="1" applyFont="1" applyBorder="1" applyAlignment="1" applyProtection="1">
      <alignment horizontal="right"/>
    </xf>
    <xf numFmtId="40" fontId="80" fillId="0" borderId="13" xfId="1" applyNumberFormat="1" applyFont="1" applyBorder="1" applyAlignment="1" applyProtection="1">
      <alignment horizontal="right"/>
    </xf>
    <xf numFmtId="40" fontId="80" fillId="0" borderId="15" xfId="1" applyNumberFormat="1" applyFont="1" applyBorder="1" applyAlignment="1" applyProtection="1">
      <alignment horizontal="right"/>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0"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2" fillId="0" borderId="52" xfId="2" applyNumberFormat="1" applyFont="1" applyBorder="1" applyAlignment="1" applyProtection="1">
      <alignment horizontal="right" vertical="center"/>
    </xf>
    <xf numFmtId="40" fontId="2" fillId="0" borderId="58" xfId="2" applyNumberFormat="1" applyFont="1" applyBorder="1" applyAlignment="1" applyProtection="1">
      <alignment horizontal="right" vertical="center"/>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4" xfId="0" applyNumberFormat="1" applyFont="1" applyBorder="1" applyAlignment="1" applyProtection="1">
      <alignment horizontal="center" vertical="center"/>
      <protection locked="0"/>
    </xf>
    <xf numFmtId="165" fontId="9" fillId="6" borderId="34" xfId="1" applyFont="1" applyFill="1" applyBorder="1" applyAlignment="1" applyProtection="1">
      <alignment horizontal="center" vertical="center"/>
    </xf>
    <xf numFmtId="165" fontId="8" fillId="2" borderId="51" xfId="1" applyFont="1" applyFill="1" applyBorder="1" applyAlignment="1" applyProtection="1">
      <alignment horizontal="center" vertical="center"/>
    </xf>
    <xf numFmtId="165" fontId="8" fillId="2" borderId="18" xfId="1" applyFont="1" applyFill="1" applyBorder="1" applyAlignment="1" applyProtection="1">
      <alignment horizontal="center" vertical="center"/>
    </xf>
    <xf numFmtId="165" fontId="8" fillId="2" borderId="33" xfId="1" applyFont="1" applyFill="1" applyBorder="1" applyAlignment="1" applyProtection="1">
      <alignment horizontal="center" vertical="center"/>
    </xf>
    <xf numFmtId="165" fontId="8" fillId="2" borderId="34" xfId="1" applyFont="1" applyFill="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43" fontId="3" fillId="2" borderId="110" xfId="1" applyNumberFormat="1" applyFont="1" applyFill="1" applyBorder="1" applyAlignment="1" applyProtection="1">
      <alignment horizontal="right" vertical="center"/>
      <protection locked="0"/>
    </xf>
    <xf numFmtId="43" fontId="3" fillId="2" borderId="85" xfId="1" applyNumberFormat="1" applyFont="1" applyFill="1" applyBorder="1" applyAlignment="1" applyProtection="1">
      <alignment horizontal="right" vertical="center"/>
      <protection locked="0"/>
    </xf>
    <xf numFmtId="165" fontId="3" fillId="2" borderId="29" xfId="1" applyFont="1" applyFill="1" applyBorder="1" applyAlignment="1" applyProtection="1">
      <alignment horizontal="center" vertical="center"/>
    </xf>
    <xf numFmtId="165" fontId="3" fillId="2" borderId="30" xfId="1" applyFont="1" applyFill="1" applyBorder="1" applyAlignment="1" applyProtection="1">
      <alignment horizontal="center" vertical="center"/>
    </xf>
    <xf numFmtId="167" fontId="3" fillId="2" borderId="106" xfId="0" applyNumberFormat="1" applyFont="1" applyFill="1" applyBorder="1" applyAlignment="1" applyProtection="1">
      <alignment horizontal="right" vertical="center"/>
      <protection locked="0"/>
    </xf>
    <xf numFmtId="167" fontId="3" fillId="2" borderId="85"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165" fontId="9" fillId="3" borderId="33" xfId="1" applyFont="1" applyFill="1" applyBorder="1" applyAlignment="1" applyProtection="1">
      <alignment horizontal="center" vertical="center"/>
      <protection locked="0"/>
    </xf>
    <xf numFmtId="165" fontId="9" fillId="3" borderId="34" xfId="1" applyFont="1" applyFill="1" applyBorder="1" applyAlignment="1" applyProtection="1">
      <alignment horizontal="center" vertical="center"/>
      <protection locked="0"/>
    </xf>
    <xf numFmtId="165"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79" xfId="2" applyNumberFormat="1" applyFont="1" applyBorder="1" applyAlignment="1" applyProtection="1">
      <alignment horizontal="right" vertical="center"/>
      <protection locked="0"/>
    </xf>
    <xf numFmtId="4" fontId="3" fillId="0" borderId="64" xfId="2" applyNumberFormat="1" applyFont="1" applyBorder="1" applyAlignment="1" applyProtection="1">
      <alignment horizontal="right" vertical="center"/>
      <protection locked="0"/>
    </xf>
    <xf numFmtId="165" fontId="2" fillId="0" borderId="6" xfId="1" applyFont="1" applyBorder="1" applyAlignment="1" applyProtection="1">
      <alignment horizontal="center"/>
      <protection locked="0"/>
    </xf>
    <xf numFmtId="165" fontId="2" fillId="0" borderId="2" xfId="1" applyFont="1" applyBorder="1" applyAlignment="1" applyProtection="1">
      <alignment horizont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0"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40" fontId="19" fillId="6" borderId="13" xfId="1" applyNumberFormat="1" applyFont="1" applyFill="1" applyBorder="1" applyAlignment="1" applyProtection="1">
      <alignment horizontal="right"/>
    </xf>
    <xf numFmtId="40" fontId="19" fillId="6" borderId="93" xfId="1" applyNumberFormat="1" applyFont="1" applyFill="1" applyBorder="1" applyAlignment="1" applyProtection="1">
      <alignment horizontal="right"/>
    </xf>
    <xf numFmtId="4" fontId="4" fillId="6" borderId="106" xfId="2" applyNumberFormat="1" applyFont="1" applyFill="1" applyBorder="1" applyAlignment="1" applyProtection="1">
      <alignment horizontal="right"/>
      <protection locked="0"/>
    </xf>
    <xf numFmtId="4" fontId="4" fillId="6" borderId="102"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79" xfId="0" applyFont="1" applyBorder="1" applyAlignment="1" applyProtection="1">
      <alignment horizontal="right" vertical="center" wrapText="1"/>
      <protection locked="0"/>
    </xf>
    <xf numFmtId="0" fontId="9" fillId="0" borderId="76"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165" fontId="8" fillId="0" borderId="34" xfId="1" applyFont="1" applyBorder="1" applyAlignment="1" applyProtection="1">
      <alignment horizontal="center" vertical="center"/>
    </xf>
    <xf numFmtId="165" fontId="8" fillId="0" borderId="1" xfId="1" applyFont="1" applyBorder="1" applyAlignment="1" applyProtection="1">
      <alignment horizontal="center" vertical="center"/>
    </xf>
    <xf numFmtId="0" fontId="75" fillId="18" borderId="69" xfId="0" applyFont="1" applyFill="1" applyBorder="1" applyAlignment="1" applyProtection="1">
      <alignment horizontal="center" vertical="center" wrapText="1"/>
      <protection locked="0"/>
    </xf>
    <xf numFmtId="0" fontId="75" fillId="18" borderId="67" xfId="0" applyFont="1" applyFill="1" applyBorder="1" applyAlignment="1" applyProtection="1">
      <alignment horizontal="center" vertical="center" wrapText="1"/>
      <protection locked="0"/>
    </xf>
    <xf numFmtId="0" fontId="75" fillId="18" borderId="109" xfId="0" applyFont="1" applyFill="1" applyBorder="1" applyAlignment="1" applyProtection="1">
      <alignment horizontal="center" vertical="center" wrapText="1"/>
      <protection locked="0"/>
    </xf>
    <xf numFmtId="0" fontId="75" fillId="18" borderId="90"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0" xfId="0" applyFont="1" applyFill="1" applyBorder="1" applyAlignment="1" applyProtection="1">
      <alignment horizontal="center" vertical="center" wrapText="1"/>
      <protection locked="0"/>
    </xf>
    <xf numFmtId="0" fontId="75" fillId="18" borderId="84"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165" fontId="12" fillId="0" borderId="34" xfId="0" applyNumberFormat="1" applyFont="1" applyBorder="1" applyAlignment="1">
      <alignment horizontal="center"/>
    </xf>
    <xf numFmtId="165"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43" fontId="9" fillId="5" borderId="52" xfId="1" applyNumberFormat="1" applyFont="1" applyFill="1" applyBorder="1" applyAlignment="1" applyProtection="1">
      <alignment horizontal="center" vertical="center"/>
      <protection locked="0"/>
    </xf>
    <xf numFmtId="43" fontId="9" fillId="5" borderId="58"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79" xfId="2" applyNumberFormat="1" applyFont="1" applyBorder="1" applyAlignment="1" applyProtection="1">
      <alignment horizontal="right" vertical="center" wrapText="1"/>
      <protection locked="0"/>
    </xf>
    <xf numFmtId="4" fontId="3" fillId="0" borderId="64" xfId="2" applyNumberFormat="1" applyFont="1" applyBorder="1" applyAlignment="1" applyProtection="1">
      <alignment horizontal="right" vertical="center" wrapText="1"/>
      <protection locked="0"/>
    </xf>
    <xf numFmtId="165" fontId="8" fillId="0" borderId="33"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165" fontId="3" fillId="2" borderId="105" xfId="1" applyFont="1" applyFill="1" applyBorder="1" applyAlignment="1" applyProtection="1">
      <alignment horizontal="center" vertical="center"/>
    </xf>
    <xf numFmtId="0" fontId="14" fillId="12" borderId="108"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2" xfId="2" applyNumberFormat="1" applyFont="1" applyBorder="1" applyAlignment="1" applyProtection="1">
      <alignment horizontal="right" vertical="center"/>
      <protection locked="0"/>
    </xf>
    <xf numFmtId="4" fontId="71" fillId="0" borderId="58" xfId="2" applyNumberFormat="1" applyFont="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1"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1"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167" fontId="71" fillId="0" borderId="5" xfId="2" applyFont="1" applyFill="1" applyBorder="1" applyAlignment="1" applyProtection="1">
      <alignment horizontal="center" vertical="center"/>
      <protection locked="0"/>
    </xf>
    <xf numFmtId="167" fontId="71" fillId="0" borderId="64" xfId="2" applyFont="1" applyFill="1" applyBorder="1" applyAlignment="1" applyProtection="1">
      <alignment horizontal="center" vertical="center"/>
      <protection locked="0"/>
    </xf>
    <xf numFmtId="4" fontId="71" fillId="0" borderId="41" xfId="2" applyNumberFormat="1" applyFont="1" applyBorder="1" applyAlignment="1" applyProtection="1">
      <alignment horizontal="right" vertical="center"/>
      <protection locked="0"/>
    </xf>
    <xf numFmtId="4" fontId="71" fillId="0" borderId="87"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6" xfId="0" applyNumberFormat="1" applyFont="1" applyBorder="1" applyAlignment="1" applyProtection="1">
      <alignment horizontal="center" vertical="center"/>
      <protection locked="0"/>
    </xf>
    <xf numFmtId="4" fontId="71" fillId="0" borderId="5" xfId="2" applyNumberFormat="1" applyFont="1" applyBorder="1" applyAlignment="1" applyProtection="1">
      <alignment horizontal="right" vertical="center"/>
      <protection locked="0"/>
    </xf>
    <xf numFmtId="4" fontId="71" fillId="0" borderId="64" xfId="2" applyNumberFormat="1" applyFont="1" applyBorder="1" applyAlignment="1" applyProtection="1">
      <alignment horizontal="right"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wrapText="1"/>
      <protection locked="0"/>
    </xf>
    <xf numFmtId="4" fontId="71" fillId="0" borderId="64" xfId="2" applyNumberFormat="1" applyFont="1" applyBorder="1" applyAlignment="1" applyProtection="1">
      <alignment horizontal="right" vertical="center" wrapText="1"/>
      <protection locked="0"/>
    </xf>
    <xf numFmtId="4" fontId="68" fillId="2" borderId="33" xfId="2" applyNumberFormat="1" applyFont="1" applyFill="1" applyBorder="1" applyAlignment="1" applyProtection="1">
      <alignment horizontal="right" vertical="center"/>
      <protection locked="0"/>
    </xf>
    <xf numFmtId="4" fontId="68" fillId="2" borderId="111" xfId="2" applyNumberFormat="1" applyFont="1" applyFill="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0"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7"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7"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72" fillId="0" borderId="11"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6"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64"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73" fillId="0" borderId="41" xfId="0" applyFont="1" applyBorder="1" applyAlignment="1" applyProtection="1">
      <alignment horizontal="center" vertical="center" wrapText="1"/>
      <protection locked="0"/>
    </xf>
    <xf numFmtId="0" fontId="73" fillId="0" borderId="51"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0"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79" xfId="0" applyFont="1" applyFill="1" applyBorder="1" applyAlignment="1" applyProtection="1">
      <alignment horizontal="center"/>
      <protection locked="0"/>
    </xf>
    <xf numFmtId="0" fontId="12" fillId="20" borderId="64"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79" xfId="0" applyFont="1" applyFill="1" applyBorder="1" applyAlignment="1" applyProtection="1">
      <alignment horizontal="center" wrapText="1"/>
      <protection locked="0"/>
    </xf>
    <xf numFmtId="0" fontId="79" fillId="20" borderId="64" xfId="0" applyFont="1" applyFill="1" applyBorder="1" applyAlignment="1" applyProtection="1">
      <alignment horizontal="center" wrapText="1"/>
      <protection locked="0"/>
    </xf>
    <xf numFmtId="0" fontId="12" fillId="20" borderId="79" xfId="0" applyFont="1" applyFill="1" applyBorder="1" applyAlignment="1" applyProtection="1">
      <alignment horizontal="center" wrapText="1"/>
      <protection locked="0"/>
    </xf>
    <xf numFmtId="0" fontId="12" fillId="20" borderId="64" xfId="0" applyFont="1" applyFill="1" applyBorder="1" applyAlignment="1" applyProtection="1">
      <alignment horizontal="center" wrapText="1"/>
      <protection locked="0"/>
    </xf>
    <xf numFmtId="0" fontId="7" fillId="27" borderId="69" xfId="0" applyFont="1" applyFill="1" applyBorder="1" applyAlignment="1">
      <alignment horizontal="center" vertical="center" wrapText="1"/>
    </xf>
    <xf numFmtId="0" fontId="7" fillId="27" borderId="6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90"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1"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7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12" fillId="0" borderId="52" xfId="0" applyFont="1" applyBorder="1" applyAlignment="1" applyProtection="1">
      <alignment horizontal="center"/>
      <protection locked="0"/>
    </xf>
    <xf numFmtId="0" fontId="12" fillId="0" borderId="86" xfId="0" applyFont="1" applyBorder="1" applyAlignment="1" applyProtection="1">
      <alignment horizontal="center"/>
      <protection locked="0"/>
    </xf>
    <xf numFmtId="0" fontId="12" fillId="0" borderId="58"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2" fillId="0" borderId="82" xfId="0" applyNumberFormat="1" applyFont="1" applyBorder="1" applyAlignment="1" applyProtection="1">
      <alignment horizontal="center" vertical="center"/>
      <protection locked="0"/>
    </xf>
    <xf numFmtId="170" fontId="22" fillId="0" borderId="83"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30" fillId="0" borderId="59" xfId="1" applyNumberFormat="1" applyFont="1" applyBorder="1" applyAlignment="1" applyProtection="1">
      <alignment vertical="center" wrapText="1"/>
      <protection locked="0"/>
    </xf>
    <xf numFmtId="170" fontId="30" fillId="0" borderId="58" xfId="1" applyNumberFormat="1" applyFont="1" applyBorder="1" applyAlignment="1" applyProtection="1">
      <alignment vertical="center" wrapText="1"/>
      <protection locked="0"/>
    </xf>
    <xf numFmtId="170" fontId="30" fillId="0" borderId="16" xfId="1" applyNumberFormat="1" applyFont="1" applyBorder="1" applyAlignment="1" applyProtection="1">
      <alignment horizontal="left" vertical="center" wrapText="1"/>
      <protection locked="0"/>
    </xf>
    <xf numFmtId="170" fontId="30" fillId="0" borderId="64" xfId="1" applyNumberFormat="1" applyFont="1" applyBorder="1" applyAlignment="1" applyProtection="1">
      <alignment horizontal="left" vertical="center" wrapText="1"/>
      <protection locked="0"/>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38" fillId="0" borderId="59" xfId="1" applyNumberFormat="1" applyFont="1" applyBorder="1" applyAlignment="1" applyProtection="1">
      <alignment vertical="center" wrapText="1"/>
      <protection locked="0"/>
    </xf>
    <xf numFmtId="170" fontId="38" fillId="0" borderId="58" xfId="1" applyNumberFormat="1" applyFont="1" applyBorder="1" applyAlignment="1" applyProtection="1">
      <alignment vertical="center" wrapText="1"/>
      <protection locked="0"/>
    </xf>
    <xf numFmtId="170" fontId="38" fillId="0" borderId="16" xfId="1" applyNumberFormat="1" applyFont="1" applyBorder="1" applyAlignment="1" applyProtection="1">
      <alignment horizontal="left" vertical="center" wrapText="1"/>
      <protection locked="0"/>
    </xf>
    <xf numFmtId="170" fontId="38" fillId="0" borderId="64" xfId="1" applyNumberFormat="1" applyFont="1" applyBorder="1" applyAlignment="1" applyProtection="1">
      <alignment horizontal="left" vertical="center" wrapText="1"/>
      <protection locked="0"/>
    </xf>
    <xf numFmtId="170" fontId="28" fillId="0" borderId="16" xfId="1" applyNumberFormat="1" applyFont="1" applyBorder="1" applyAlignment="1" applyProtection="1">
      <alignment horizontal="left" vertical="center" wrapText="1"/>
      <protection locked="0"/>
    </xf>
    <xf numFmtId="170" fontId="28" fillId="0" borderId="64" xfId="1" applyNumberFormat="1" applyFont="1" applyBorder="1" applyAlignment="1" applyProtection="1">
      <alignment horizontal="left" vertical="center" wrapText="1"/>
      <protection locked="0"/>
    </xf>
    <xf numFmtId="170" fontId="30" fillId="0" borderId="41" xfId="0" applyNumberFormat="1" applyFont="1" applyBorder="1" applyAlignment="1" applyProtection="1">
      <alignment horizontal="center" vertical="center"/>
      <protection locked="0"/>
    </xf>
    <xf numFmtId="170" fontId="30" fillId="0" borderId="51"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22" fillId="12" borderId="82" xfId="0" applyNumberFormat="1" applyFont="1" applyFill="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170" fontId="22" fillId="12" borderId="98"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70" fontId="22" fillId="0" borderId="97"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65" fontId="81" fillId="0" borderId="42" xfId="1" applyFont="1" applyBorder="1" applyAlignment="1" applyProtection="1">
      <alignment horizontal="center"/>
    </xf>
    <xf numFmtId="165" fontId="81" fillId="0" borderId="43" xfId="1" applyFont="1" applyBorder="1" applyAlignment="1" applyProtection="1">
      <alignment horizontal="center"/>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170" fontId="22" fillId="12" borderId="83" xfId="0" applyNumberFormat="1" applyFont="1" applyFill="1" applyBorder="1" applyAlignment="1" applyProtection="1">
      <alignment horizontal="center" vertical="center"/>
      <protection locked="0"/>
    </xf>
    <xf numFmtId="170" fontId="22" fillId="12" borderId="96" xfId="0" applyNumberFormat="1" applyFont="1" applyFill="1" applyBorder="1" applyAlignment="1" applyProtection="1">
      <alignment horizontal="center" vertical="center"/>
      <protection locked="0"/>
    </xf>
    <xf numFmtId="0" fontId="11" fillId="19"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wrapText="1"/>
    </xf>
    <xf numFmtId="165" fontId="16" fillId="0" borderId="48" xfId="1" applyFont="1" applyBorder="1" applyAlignment="1" applyProtection="1">
      <alignment vertical="center"/>
      <protection locked="0"/>
    </xf>
    <xf numFmtId="165" fontId="16" fillId="0" borderId="2" xfId="1" applyFont="1" applyBorder="1" applyAlignment="1" applyProtection="1">
      <alignment vertical="center"/>
      <protection locked="0"/>
    </xf>
    <xf numFmtId="165" fontId="16" fillId="0" borderId="23" xfId="1" applyFont="1" applyBorder="1" applyAlignment="1" applyProtection="1">
      <alignment horizontal="right" vertical="center"/>
      <protection locked="0"/>
    </xf>
    <xf numFmtId="170" fontId="20" fillId="2" borderId="33" xfId="0" applyNumberFormat="1" applyFont="1" applyFill="1" applyBorder="1" applyAlignment="1" applyProtection="1">
      <alignment horizontal="center" vertical="center"/>
      <protection locked="0"/>
    </xf>
    <xf numFmtId="170" fontId="20" fillId="2" borderId="34" xfId="0" applyNumberFormat="1" applyFont="1" applyFill="1" applyBorder="1" applyAlignment="1" applyProtection="1">
      <alignment horizontal="center" vertical="center"/>
      <protection locked="0"/>
    </xf>
    <xf numFmtId="170" fontId="20" fillId="2" borderId="1" xfId="0" applyNumberFormat="1" applyFont="1" applyFill="1" applyBorder="1" applyAlignment="1" applyProtection="1">
      <alignment horizontal="center" vertical="center"/>
      <protection locked="0"/>
    </xf>
    <xf numFmtId="170" fontId="20" fillId="6" borderId="33" xfId="0" applyNumberFormat="1" applyFont="1" applyFill="1" applyBorder="1" applyAlignment="1" applyProtection="1">
      <alignment horizontal="center" vertical="center"/>
      <protection locked="0"/>
    </xf>
    <xf numFmtId="170" fontId="20" fillId="6" borderId="34" xfId="0" applyNumberFormat="1" applyFont="1" applyFill="1" applyBorder="1" applyAlignment="1" applyProtection="1">
      <alignment horizontal="center" vertical="center"/>
      <protection locked="0"/>
    </xf>
    <xf numFmtId="170" fontId="20" fillId="6" borderId="1" xfId="0" applyNumberFormat="1" applyFont="1" applyFill="1" applyBorder="1" applyAlignment="1" applyProtection="1">
      <alignment horizontal="center" vertical="center"/>
      <protection locked="0"/>
    </xf>
    <xf numFmtId="165" fontId="28" fillId="0" borderId="16" xfId="1" applyFont="1" applyBorder="1" applyAlignment="1" applyProtection="1">
      <alignment horizontal="center" vertical="center"/>
      <protection locked="0"/>
    </xf>
    <xf numFmtId="165" fontId="28" fillId="0" borderId="64" xfId="1" applyFont="1" applyBorder="1" applyAlignment="1" applyProtection="1">
      <alignment horizontal="center" vertical="center"/>
      <protection locked="0"/>
    </xf>
    <xf numFmtId="170" fontId="28" fillId="0" borderId="59" xfId="1" applyNumberFormat="1" applyFont="1" applyBorder="1" applyAlignment="1" applyProtection="1">
      <alignment vertical="center" wrapText="1"/>
      <protection locked="0"/>
    </xf>
    <xf numFmtId="170" fontId="28" fillId="0" borderId="58"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165" fontId="16" fillId="0" borderId="16" xfId="1" applyFont="1" applyBorder="1" applyAlignment="1" applyProtection="1">
      <alignment horizontal="center" vertical="center"/>
      <protection locked="0"/>
    </xf>
    <xf numFmtId="165" fontId="16" fillId="0" borderId="64" xfId="1" applyFont="1" applyBorder="1" applyAlignment="1" applyProtection="1">
      <alignment horizontal="center" vertical="center"/>
      <protection locked="0"/>
    </xf>
    <xf numFmtId="165" fontId="56" fillId="0" borderId="16" xfId="1" applyFont="1" applyBorder="1" applyAlignment="1" applyProtection="1">
      <alignment horizontal="center" vertical="center"/>
      <protection locked="0"/>
    </xf>
    <xf numFmtId="165" fontId="56" fillId="0" borderId="64" xfId="1" applyFont="1" applyBorder="1" applyAlignment="1" applyProtection="1">
      <alignment horizontal="center" vertical="center"/>
      <protection locked="0"/>
    </xf>
    <xf numFmtId="170" fontId="20" fillId="12" borderId="33" xfId="0" applyNumberFormat="1" applyFont="1" applyFill="1" applyBorder="1" applyAlignment="1" applyProtection="1">
      <alignment horizontal="center" vertical="center"/>
      <protection locked="0"/>
    </xf>
    <xf numFmtId="170" fontId="20" fillId="12" borderId="34"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70" fontId="20"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20" fillId="0" borderId="34" xfId="0" applyNumberFormat="1" applyFont="1" applyBorder="1" applyAlignment="1" applyProtection="1">
      <alignment horizontal="right" vertical="center" wrapText="1"/>
      <protection locked="0"/>
    </xf>
    <xf numFmtId="170" fontId="20" fillId="0" borderId="1" xfId="0" applyNumberFormat="1" applyFont="1" applyBorder="1" applyAlignment="1" applyProtection="1">
      <alignment horizontal="right" vertical="center" wrapText="1"/>
      <protection locked="0"/>
    </xf>
    <xf numFmtId="170" fontId="20" fillId="3" borderId="52" xfId="0" applyNumberFormat="1" applyFont="1" applyFill="1" applyBorder="1" applyAlignment="1" applyProtection="1">
      <alignment horizontal="center" vertical="center"/>
      <protection locked="0"/>
    </xf>
    <xf numFmtId="170" fontId="20" fillId="3" borderId="86" xfId="0" applyNumberFormat="1" applyFont="1" applyFill="1" applyBorder="1" applyAlignment="1" applyProtection="1">
      <alignment horizontal="center" vertical="center"/>
      <protection locked="0"/>
    </xf>
    <xf numFmtId="170" fontId="20" fillId="3" borderId="58" xfId="0" applyNumberFormat="1" applyFont="1" applyFill="1" applyBorder="1" applyAlignment="1" applyProtection="1">
      <alignment horizontal="center" vertical="center"/>
      <protection locked="0"/>
    </xf>
    <xf numFmtId="170" fontId="20" fillId="0" borderId="16"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165" fontId="28" fillId="0" borderId="17" xfId="1" applyFont="1" applyFill="1" applyBorder="1" applyAlignment="1" applyProtection="1">
      <alignment horizontal="right"/>
    </xf>
    <xf numFmtId="165"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165" fontId="28" fillId="0" borderId="23" xfId="1" applyFont="1" applyFill="1" applyBorder="1" applyAlignment="1" applyProtection="1">
      <alignment horizontal="right"/>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1"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2" fillId="0" borderId="17" xfId="0" applyNumberFormat="1" applyFont="1" applyBorder="1" applyAlignment="1" applyProtection="1">
      <alignment horizontal="center" vertical="center"/>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165" fontId="22" fillId="6" borderId="33" xfId="1" applyFont="1" applyFill="1" applyBorder="1" applyAlignment="1" applyProtection="1">
      <alignment horizontal="center"/>
    </xf>
    <xf numFmtId="165"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6" xfId="0" applyNumberFormat="1" applyFont="1" applyFill="1" applyBorder="1" applyAlignment="1" applyProtection="1">
      <alignment horizontal="center" vertical="center"/>
      <protection locked="0"/>
    </xf>
    <xf numFmtId="170" fontId="22" fillId="3" borderId="5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8"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1"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6"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4"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4"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99" xfId="0" applyNumberFormat="1" applyFont="1" applyFill="1" applyBorder="1" applyAlignment="1" applyProtection="1">
      <alignment horizontal="center" vertical="center"/>
      <protection locked="0"/>
    </xf>
    <xf numFmtId="1" fontId="49" fillId="0" borderId="51"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1"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xf numFmtId="165" fontId="16" fillId="0" borderId="0" xfId="1" applyFont="1" applyFill="1" applyBorder="1" applyAlignment="1" applyProtection="1">
      <protection locked="0"/>
    </xf>
    <xf numFmtId="170" fontId="1" fillId="0" borderId="64" xfId="0" applyNumberFormat="1" applyFont="1" applyBorder="1" applyAlignment="1" applyProtection="1">
      <protection locked="0"/>
    </xf>
    <xf numFmtId="170" fontId="1" fillId="0" borderId="50" xfId="0" applyNumberFormat="1" applyFont="1" applyBorder="1" applyAlignment="1" applyProtection="1">
      <protection locked="0"/>
    </xf>
    <xf numFmtId="165" fontId="1" fillId="0" borderId="19" xfId="1" applyFont="1" applyBorder="1" applyAlignment="1" applyProtection="1">
      <protection locked="0"/>
    </xf>
    <xf numFmtId="165" fontId="1" fillId="0" borderId="20" xfId="1" applyFont="1" applyBorder="1" applyAlignment="1" applyProtection="1">
      <protection locked="0"/>
    </xf>
    <xf numFmtId="170" fontId="1" fillId="0" borderId="0" xfId="0" applyNumberFormat="1" applyFont="1" applyAlignment="1" applyProtection="1">
      <protection locked="0"/>
    </xf>
    <xf numFmtId="0" fontId="1" fillId="0" borderId="34" xfId="0" applyFont="1" applyBorder="1" applyAlignment="1" applyProtection="1">
      <protection locked="0"/>
    </xf>
    <xf numFmtId="0" fontId="1" fillId="0" borderId="1" xfId="0" applyFont="1" applyBorder="1" applyAlignment="1" applyProtection="1">
      <protection locked="0"/>
    </xf>
    <xf numFmtId="170" fontId="29" fillId="0" borderId="64" xfId="0" applyNumberFormat="1" applyFont="1" applyBorder="1" applyAlignment="1" applyProtection="1">
      <protection locked="0"/>
    </xf>
    <xf numFmtId="170" fontId="29" fillId="0" borderId="50" xfId="0" applyNumberFormat="1" applyFont="1" applyBorder="1" applyAlignment="1" applyProtection="1">
      <protection locked="0"/>
    </xf>
    <xf numFmtId="165" fontId="16" fillId="0" borderId="20" xfId="1" applyFont="1" applyBorder="1" applyAlignment="1" applyProtection="1">
      <protection locked="0"/>
    </xf>
    <xf numFmtId="0" fontId="3" fillId="0" borderId="0" xfId="0" applyFont="1"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13</xdr:row>
      <xdr:rowOff>198120</xdr:rowOff>
    </xdr:from>
    <xdr:to>
      <xdr:col>7</xdr:col>
      <xdr:colOff>2162175</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619125</xdr:colOff>
      <xdr:row>1</xdr:row>
      <xdr:rowOff>158750</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270510</xdr:colOff>
      <xdr:row>48</xdr:row>
      <xdr:rowOff>236220</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101600</xdr:colOff>
      <xdr:row>0</xdr:row>
      <xdr:rowOff>88900</xdr:rowOff>
    </xdr:from>
    <xdr:to>
      <xdr:col>16</xdr:col>
      <xdr:colOff>342900</xdr:colOff>
      <xdr:row>23</xdr:row>
      <xdr:rowOff>101599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81861</xdr:colOff>
      <xdr:row>34</xdr:row>
      <xdr:rowOff>171450</xdr:rowOff>
    </xdr:from>
    <xdr:to>
      <xdr:col>6</xdr:col>
      <xdr:colOff>781050</xdr:colOff>
      <xdr:row>36</xdr:row>
      <xdr:rowOff>127551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34886" y="8610600"/>
          <a:ext cx="699189" cy="4323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62"/>
  <sheetViews>
    <sheetView tabSelected="1" zoomScaleNormal="100" zoomScaleSheetLayoutView="100" workbookViewId="0">
      <selection activeCell="A62" sqref="A62"/>
    </sheetView>
  </sheetViews>
  <sheetFormatPr defaultRowHeight="12.75"/>
  <cols>
    <col min="1" max="1" width="5.140625" customWidth="1"/>
    <col min="4" max="4" width="15.42578125" customWidth="1"/>
    <col min="5" max="5" width="12.28515625" customWidth="1"/>
    <col min="6" max="6" width="10.42578125" customWidth="1"/>
    <col min="7" max="7" width="19.140625" customWidth="1"/>
    <col min="8" max="8" width="35.42578125" customWidth="1"/>
    <col min="9" max="9" width="5.28515625" customWidth="1"/>
    <col min="10" max="10" width="22.140625" customWidth="1"/>
    <col min="13" max="13" width="9.140625" customWidth="1"/>
    <col min="14" max="14" width="15.5703125" customWidth="1"/>
  </cols>
  <sheetData>
    <row r="1" spans="1:28" ht="33" customHeight="1">
      <c r="D1" s="787" t="s">
        <v>0</v>
      </c>
      <c r="E1" s="787"/>
      <c r="F1" s="787"/>
      <c r="G1" s="787"/>
      <c r="H1" s="787"/>
      <c r="I1" s="159"/>
      <c r="J1" s="76"/>
      <c r="K1" s="76"/>
      <c r="L1" s="76"/>
      <c r="M1" s="76"/>
      <c r="N1" s="76"/>
      <c r="O1" s="76"/>
      <c r="P1" s="76"/>
      <c r="Q1" s="76"/>
      <c r="R1" s="76"/>
      <c r="S1" s="76"/>
      <c r="T1" s="76"/>
      <c r="U1" s="76"/>
      <c r="V1" s="76"/>
      <c r="W1" s="76"/>
      <c r="X1" s="76"/>
      <c r="Y1" s="76"/>
      <c r="Z1" s="76"/>
      <c r="AA1" s="76"/>
      <c r="AB1" s="76"/>
    </row>
    <row r="2" spans="1:28" ht="13.5" thickBot="1"/>
    <row r="3" spans="1:28" ht="21" customHeight="1" thickBot="1">
      <c r="A3" s="77" t="s">
        <v>1</v>
      </c>
      <c r="B3" s="65" t="s">
        <v>2</v>
      </c>
      <c r="C3" s="66"/>
      <c r="D3" s="66"/>
      <c r="F3" s="66"/>
      <c r="J3" s="154"/>
      <c r="N3" s="157"/>
      <c r="O3" s="157"/>
      <c r="P3" s="157"/>
    </row>
    <row r="4" spans="1:28">
      <c r="N4" s="157"/>
      <c r="O4" s="157"/>
      <c r="P4" s="157"/>
    </row>
    <row r="5" spans="1:28" ht="13.5" thickBot="1">
      <c r="N5" s="157"/>
      <c r="O5" s="157"/>
      <c r="P5" s="157"/>
    </row>
    <row r="6" spans="1:28" ht="21" thickBot="1">
      <c r="A6" s="77" t="s">
        <v>3</v>
      </c>
      <c r="B6" s="65" t="s">
        <v>4</v>
      </c>
      <c r="J6" s="154"/>
      <c r="N6" s="157"/>
      <c r="O6" s="157"/>
      <c r="P6" s="157"/>
    </row>
    <row r="8" spans="1:28" ht="13.5" thickBot="1"/>
    <row r="9" spans="1:28" ht="21" thickBot="1">
      <c r="A9" s="77" t="s">
        <v>5</v>
      </c>
      <c r="B9" s="65" t="s">
        <v>6</v>
      </c>
      <c r="J9" s="155"/>
      <c r="K9" s="68" t="s">
        <v>7</v>
      </c>
    </row>
    <row r="10" spans="1:28" ht="21" thickBot="1">
      <c r="A10" s="77"/>
      <c r="B10" s="65"/>
      <c r="J10" s="269"/>
      <c r="K10" s="68"/>
    </row>
    <row r="11" spans="1:28" ht="18.75" customHeight="1">
      <c r="B11" s="69" t="s">
        <v>7</v>
      </c>
      <c r="C11" s="788" t="s">
        <v>8</v>
      </c>
      <c r="D11" s="788"/>
      <c r="E11" s="788"/>
      <c r="F11" s="788"/>
      <c r="G11" s="788"/>
      <c r="H11" s="788"/>
      <c r="I11" s="200"/>
      <c r="J11" s="216" t="s">
        <v>9</v>
      </c>
      <c r="K11" s="217"/>
      <c r="L11" s="217"/>
      <c r="M11" s="205"/>
      <c r="N11" s="206"/>
    </row>
    <row r="12" spans="1:28" ht="13.5" customHeight="1" thickBot="1">
      <c r="I12" s="200"/>
      <c r="J12" s="207" t="s">
        <v>10</v>
      </c>
      <c r="K12" s="208"/>
      <c r="L12" s="209"/>
      <c r="M12" s="209"/>
      <c r="N12" s="210"/>
    </row>
    <row r="13" spans="1:28" ht="19.5" thickBot="1">
      <c r="B13" s="797" t="s">
        <v>11</v>
      </c>
      <c r="C13" s="798"/>
      <c r="D13" s="799"/>
      <c r="E13" s="800">
        <v>0</v>
      </c>
      <c r="F13" s="801"/>
      <c r="G13" s="800">
        <v>0</v>
      </c>
      <c r="H13" s="801"/>
      <c r="I13" s="200"/>
      <c r="J13" s="207" t="s">
        <v>12</v>
      </c>
      <c r="K13" s="208"/>
      <c r="L13" s="211"/>
      <c r="M13" s="209"/>
      <c r="N13" s="210"/>
      <c r="O13" s="5"/>
      <c r="P13" s="70"/>
      <c r="Q13" s="785"/>
      <c r="R13" s="785"/>
      <c r="S13" s="5"/>
      <c r="T13" s="5"/>
      <c r="U13" s="5"/>
    </row>
    <row r="14" spans="1:28" ht="19.5" thickBot="1">
      <c r="B14" s="792" t="s">
        <v>13</v>
      </c>
      <c r="C14" s="793"/>
      <c r="D14" s="794"/>
      <c r="E14" s="795">
        <v>0</v>
      </c>
      <c r="F14" s="796"/>
      <c r="G14" s="804"/>
      <c r="H14" s="805"/>
      <c r="I14" s="200"/>
      <c r="J14" s="207" t="s">
        <v>14</v>
      </c>
      <c r="K14" s="208"/>
      <c r="L14" s="211"/>
      <c r="M14" s="209"/>
      <c r="N14" s="210"/>
      <c r="O14" s="5"/>
      <c r="P14" s="70"/>
      <c r="Q14" s="203"/>
      <c r="R14" s="203"/>
      <c r="S14" s="5"/>
      <c r="T14" s="5"/>
      <c r="U14" s="5"/>
    </row>
    <row r="15" spans="1:28" ht="16.5" thickBot="1">
      <c r="B15" s="789" t="s">
        <v>15</v>
      </c>
      <c r="C15" s="790"/>
      <c r="D15" s="790"/>
      <c r="E15" s="790"/>
      <c r="F15" s="791"/>
      <c r="G15" s="802"/>
      <c r="H15" s="803"/>
      <c r="I15" s="200"/>
      <c r="J15" s="207"/>
      <c r="K15" s="208"/>
      <c r="L15" s="212"/>
      <c r="M15" s="209"/>
      <c r="N15" s="210"/>
      <c r="O15" s="5"/>
      <c r="P15" s="71"/>
      <c r="Q15" s="786"/>
      <c r="R15" s="1553"/>
      <c r="S15" s="5"/>
      <c r="T15" s="5"/>
      <c r="U15" s="5"/>
    </row>
    <row r="16" spans="1:28" ht="16.5" thickBot="1">
      <c r="B16" s="72"/>
      <c r="C16" s="73"/>
      <c r="D16" s="73"/>
      <c r="E16" s="73"/>
      <c r="F16" s="73"/>
      <c r="G16" s="73"/>
      <c r="H16" s="204"/>
      <c r="I16" s="200"/>
      <c r="J16" s="585" t="s">
        <v>16</v>
      </c>
      <c r="K16" s="215" t="s">
        <v>17</v>
      </c>
      <c r="L16" s="772" t="s">
        <v>18</v>
      </c>
      <c r="M16" s="772"/>
      <c r="N16" s="773"/>
      <c r="O16" s="5"/>
      <c r="P16" s="71"/>
      <c r="Q16" s="776"/>
      <c r="R16" s="1553"/>
      <c r="S16" s="5"/>
      <c r="T16" s="5"/>
      <c r="U16" s="5"/>
    </row>
    <row r="17" spans="1:21" ht="15.75">
      <c r="B17" s="54"/>
      <c r="C17" s="55"/>
      <c r="D17" s="55"/>
      <c r="E17" s="55"/>
      <c r="F17" s="55"/>
      <c r="G17" s="55"/>
      <c r="H17" s="56"/>
      <c r="I17" s="200"/>
      <c r="J17" s="213" t="s">
        <v>19</v>
      </c>
      <c r="K17" s="215" t="s">
        <v>17</v>
      </c>
      <c r="L17" s="772"/>
      <c r="M17" s="772"/>
      <c r="N17" s="773"/>
      <c r="O17" s="5"/>
      <c r="P17" s="71"/>
      <c r="Q17" s="776"/>
      <c r="R17" s="1553"/>
      <c r="S17" s="5"/>
      <c r="T17" s="5"/>
      <c r="U17" s="5"/>
    </row>
    <row r="18" spans="1:21" ht="15.75">
      <c r="B18" s="780" t="s">
        <v>20</v>
      </c>
      <c r="C18" s="781"/>
      <c r="D18" s="781"/>
      <c r="E18" s="781"/>
      <c r="F18" s="781"/>
      <c r="G18" s="782"/>
      <c r="H18" s="783"/>
      <c r="I18" s="200"/>
      <c r="J18" s="214" t="s">
        <v>21</v>
      </c>
      <c r="K18" s="215" t="s">
        <v>17</v>
      </c>
      <c r="L18" s="772"/>
      <c r="M18" s="772"/>
      <c r="N18" s="773"/>
      <c r="O18" s="5"/>
      <c r="P18" s="71"/>
      <c r="Q18" s="776"/>
      <c r="R18" s="1553"/>
      <c r="S18" s="5"/>
      <c r="T18" s="5"/>
      <c r="U18" s="5"/>
    </row>
    <row r="19" spans="1:21" ht="18" customHeight="1" thickBot="1">
      <c r="B19" s="59"/>
      <c r="C19" s="5"/>
      <c r="D19" s="5"/>
      <c r="E19" s="5"/>
      <c r="F19" s="5"/>
      <c r="G19" s="5"/>
      <c r="H19" s="53"/>
      <c r="I19" s="200"/>
      <c r="J19" s="218" t="s">
        <v>22</v>
      </c>
      <c r="K19" s="219" t="s">
        <v>17</v>
      </c>
      <c r="L19" s="774"/>
      <c r="M19" s="774"/>
      <c r="N19" s="775"/>
      <c r="O19" s="5"/>
      <c r="P19" s="71"/>
      <c r="Q19" s="776"/>
      <c r="R19" s="1553"/>
      <c r="S19" s="5"/>
      <c r="T19" s="5"/>
      <c r="U19" s="5"/>
    </row>
    <row r="20" spans="1:21" ht="16.5" thickBot="1">
      <c r="B20" s="769" t="s">
        <v>23</v>
      </c>
      <c r="C20" s="770"/>
      <c r="D20" s="770"/>
      <c r="E20" s="770"/>
      <c r="F20" s="770"/>
      <c r="G20" s="57"/>
      <c r="H20" s="58"/>
      <c r="I20" s="5"/>
      <c r="O20" s="5"/>
      <c r="P20" s="71"/>
      <c r="Q20" s="776"/>
      <c r="R20" s="1553"/>
      <c r="S20" s="5"/>
      <c r="T20" s="5"/>
      <c r="U20" s="5"/>
    </row>
    <row r="21" spans="1:21" ht="16.5" thickBot="1">
      <c r="B21" s="83"/>
      <c r="C21" s="83"/>
      <c r="D21" s="83"/>
      <c r="E21" s="83"/>
      <c r="F21" s="83"/>
      <c r="G21" s="5"/>
      <c r="H21" s="5"/>
      <c r="I21" s="5"/>
      <c r="O21" s="5"/>
      <c r="P21" s="71"/>
      <c r="Q21" s="82"/>
      <c r="R21" s="81"/>
      <c r="S21" s="5"/>
      <c r="T21" s="5"/>
      <c r="U21" s="5"/>
    </row>
    <row r="22" spans="1:21" ht="21" thickBot="1">
      <c r="A22" s="77" t="s">
        <v>24</v>
      </c>
      <c r="B22" s="65" t="s">
        <v>25</v>
      </c>
      <c r="J22" s="270" t="s">
        <v>26</v>
      </c>
      <c r="K22" s="68"/>
    </row>
    <row r="23" spans="1:21" ht="15.75">
      <c r="B23" s="83"/>
      <c r="C23" s="83"/>
      <c r="D23" s="83"/>
      <c r="E23" s="83"/>
      <c r="F23" s="83"/>
      <c r="G23" s="5"/>
      <c r="H23" s="5"/>
      <c r="I23" s="5"/>
      <c r="O23" s="5"/>
      <c r="P23" s="71"/>
      <c r="Q23" s="82"/>
      <c r="R23" s="81"/>
      <c r="S23" s="5"/>
      <c r="T23" s="5"/>
      <c r="U23" s="5"/>
    </row>
    <row r="24" spans="1:21" ht="24" customHeight="1" thickBot="1">
      <c r="A24" s="80"/>
      <c r="B24" s="84"/>
      <c r="C24" s="80"/>
      <c r="D24" s="80"/>
      <c r="E24" s="80"/>
      <c r="F24" s="80"/>
      <c r="G24" s="80"/>
      <c r="H24" s="80"/>
      <c r="I24" s="80"/>
      <c r="J24" s="80"/>
      <c r="K24" s="80"/>
      <c r="L24" s="80"/>
      <c r="M24" s="80"/>
      <c r="N24" s="80"/>
    </row>
    <row r="25" spans="1:21" ht="27.75">
      <c r="D25" s="771" t="s">
        <v>27</v>
      </c>
      <c r="E25" s="771"/>
      <c r="F25" s="771"/>
      <c r="G25" s="76"/>
      <c r="H25" s="76"/>
      <c r="I25" s="76"/>
    </row>
    <row r="27" spans="1:21" ht="18">
      <c r="A27" s="74" t="s">
        <v>28</v>
      </c>
      <c r="B27" s="65" t="s">
        <v>29</v>
      </c>
      <c r="C27" s="65"/>
      <c r="D27" s="65"/>
      <c r="E27" s="65"/>
      <c r="F27" s="67"/>
    </row>
    <row r="29" spans="1:21" ht="14.25">
      <c r="B29" s="186" t="s">
        <v>30</v>
      </c>
    </row>
    <row r="31" spans="1:21" ht="18">
      <c r="A31" s="74" t="s">
        <v>31</v>
      </c>
      <c r="B31" s="65" t="s">
        <v>32</v>
      </c>
      <c r="C31" s="65"/>
      <c r="D31" s="65"/>
      <c r="E31" s="65"/>
      <c r="F31" s="67"/>
    </row>
    <row r="33" spans="1:3" ht="14.25">
      <c r="B33" s="186" t="s">
        <v>30</v>
      </c>
    </row>
    <row r="34" spans="1:3">
      <c r="B34" s="4"/>
    </row>
    <row r="35" spans="1:3">
      <c r="B35" s="4"/>
    </row>
    <row r="36" spans="1:3" ht="18">
      <c r="A36" s="74" t="s">
        <v>33</v>
      </c>
      <c r="B36" s="65" t="s">
        <v>34</v>
      </c>
    </row>
    <row r="37" spans="1:3" ht="18">
      <c r="A37" s="74"/>
      <c r="B37" s="65"/>
    </row>
    <row r="38" spans="1:3" s="186" customFormat="1" ht="15">
      <c r="A38" s="162"/>
      <c r="B38" s="186" t="s">
        <v>35</v>
      </c>
    </row>
    <row r="39" spans="1:3" s="186" customFormat="1" ht="14.25">
      <c r="B39" s="186" t="s">
        <v>36</v>
      </c>
    </row>
    <row r="40" spans="1:3" s="186" customFormat="1" ht="14.25"/>
    <row r="41" spans="1:3" s="186" customFormat="1" ht="14.25">
      <c r="C41" s="186" t="s">
        <v>37</v>
      </c>
    </row>
    <row r="42" spans="1:3" s="186" customFormat="1" ht="14.25">
      <c r="C42" s="186" t="s">
        <v>38</v>
      </c>
    </row>
    <row r="43" spans="1:3" s="186" customFormat="1" ht="14.25">
      <c r="C43" s="186" t="s">
        <v>39</v>
      </c>
    </row>
    <row r="44" spans="1:3" s="186" customFormat="1" ht="14.25">
      <c r="C44" s="186" t="s">
        <v>40</v>
      </c>
    </row>
    <row r="45" spans="1:3" s="186" customFormat="1" ht="14.25">
      <c r="C45" s="186" t="s">
        <v>41</v>
      </c>
    </row>
    <row r="46" spans="1:3" s="186" customFormat="1" ht="14.25"/>
    <row r="47" spans="1:3" s="586" customFormat="1" ht="14.25">
      <c r="C47" s="586" t="s">
        <v>42</v>
      </c>
    </row>
    <row r="48" spans="1:3" ht="15">
      <c r="B48" s="4"/>
      <c r="C48" s="220"/>
    </row>
    <row r="49" spans="1:27" ht="15">
      <c r="B49" s="4"/>
      <c r="C49" s="220"/>
    </row>
    <row r="50" spans="1:27" ht="18">
      <c r="A50" s="74" t="s">
        <v>43</v>
      </c>
      <c r="B50" s="65" t="s">
        <v>44</v>
      </c>
    </row>
    <row r="52" spans="1:27" ht="14.25" customHeight="1">
      <c r="B52" s="784" t="s">
        <v>45</v>
      </c>
      <c r="C52" s="784"/>
      <c r="D52" s="784"/>
      <c r="E52" s="784"/>
      <c r="F52" s="784"/>
      <c r="G52" s="784"/>
      <c r="H52" s="784"/>
      <c r="I52" s="784"/>
      <c r="J52" s="784"/>
      <c r="K52" s="784"/>
      <c r="L52" s="784"/>
      <c r="M52" s="784"/>
      <c r="N52" s="784"/>
    </row>
    <row r="53" spans="1:27" ht="14.25" customHeight="1">
      <c r="B53" s="784"/>
      <c r="C53" s="784"/>
      <c r="D53" s="784"/>
      <c r="E53" s="784"/>
      <c r="F53" s="784"/>
      <c r="G53" s="784"/>
      <c r="H53" s="784"/>
      <c r="I53" s="784"/>
      <c r="J53" s="784"/>
      <c r="K53" s="784"/>
      <c r="L53" s="784"/>
      <c r="M53" s="784"/>
      <c r="N53" s="784"/>
    </row>
    <row r="55" spans="1:27" ht="13.5" thickBot="1"/>
    <row r="56" spans="1:27" s="587" customFormat="1" ht="27">
      <c r="A56" s="777" t="s">
        <v>46</v>
      </c>
      <c r="B56" s="778"/>
      <c r="C56" s="778"/>
      <c r="D56" s="778"/>
      <c r="E56" s="778"/>
      <c r="F56" s="778"/>
      <c r="G56" s="778"/>
      <c r="H56" s="778"/>
      <c r="I56" s="778"/>
      <c r="J56" s="778"/>
      <c r="K56" s="778"/>
      <c r="L56" s="778"/>
      <c r="M56" s="778"/>
      <c r="N56" s="779"/>
      <c r="O56" s="747"/>
      <c r="P56" s="747"/>
      <c r="Q56" s="747"/>
      <c r="R56" s="4"/>
      <c r="S56" s="4"/>
      <c r="T56" s="4"/>
      <c r="U56" s="4"/>
      <c r="V56" s="4"/>
      <c r="W56" s="4"/>
      <c r="X56" s="4"/>
      <c r="Y56" s="4"/>
      <c r="Z56" s="4"/>
      <c r="AA56" s="4"/>
    </row>
    <row r="57" spans="1:27" s="587" customFormat="1" ht="30.75" thickBot="1">
      <c r="A57" s="766" t="s">
        <v>47</v>
      </c>
      <c r="B57" s="767"/>
      <c r="C57" s="767"/>
      <c r="D57" s="767"/>
      <c r="E57" s="767"/>
      <c r="F57" s="767"/>
      <c r="G57" s="767"/>
      <c r="H57" s="767"/>
      <c r="I57" s="767"/>
      <c r="J57" s="767"/>
      <c r="K57" s="767"/>
      <c r="L57" s="767"/>
      <c r="M57" s="767"/>
      <c r="N57" s="768"/>
      <c r="O57" s="748"/>
      <c r="P57" s="748"/>
      <c r="Q57" s="748"/>
      <c r="R57" s="4"/>
      <c r="S57" s="4"/>
      <c r="T57" s="4"/>
      <c r="U57" s="4"/>
      <c r="V57" s="4"/>
      <c r="W57" s="4"/>
      <c r="X57" s="4"/>
      <c r="Y57" s="4"/>
      <c r="Z57" s="4"/>
      <c r="AA57" s="4"/>
    </row>
    <row r="58" spans="1:27" ht="13.5" thickBot="1"/>
    <row r="59" spans="1:27" s="588" customFormat="1" ht="27">
      <c r="A59" s="760" t="s">
        <v>48</v>
      </c>
      <c r="B59" s="761"/>
      <c r="C59" s="761"/>
      <c r="D59" s="761"/>
      <c r="E59" s="761"/>
      <c r="F59" s="761"/>
      <c r="G59" s="761"/>
      <c r="H59" s="761"/>
      <c r="I59" s="761"/>
      <c r="J59" s="761"/>
      <c r="K59" s="761"/>
      <c r="L59" s="761"/>
      <c r="M59" s="761"/>
      <c r="N59" s="762"/>
      <c r="O59" s="747"/>
      <c r="P59" s="747"/>
      <c r="Q59" s="747"/>
      <c r="R59" s="4"/>
      <c r="S59" s="4"/>
      <c r="T59" s="4"/>
      <c r="U59" s="4"/>
      <c r="V59" s="4"/>
      <c r="W59" s="4"/>
      <c r="X59" s="4"/>
      <c r="Y59" s="4"/>
      <c r="Z59" s="4"/>
      <c r="AA59" s="4"/>
    </row>
    <row r="60" spans="1:27" s="588" customFormat="1" ht="30.75" thickBot="1">
      <c r="A60" s="763" t="s">
        <v>49</v>
      </c>
      <c r="B60" s="764"/>
      <c r="C60" s="764"/>
      <c r="D60" s="764"/>
      <c r="E60" s="764"/>
      <c r="F60" s="764"/>
      <c r="G60" s="764"/>
      <c r="H60" s="764"/>
      <c r="I60" s="764"/>
      <c r="J60" s="764"/>
      <c r="K60" s="764"/>
      <c r="L60" s="764"/>
      <c r="M60" s="764"/>
      <c r="N60" s="765"/>
      <c r="O60" s="748"/>
      <c r="P60" s="748"/>
      <c r="Q60" s="748"/>
      <c r="R60" s="4"/>
      <c r="S60" s="4"/>
      <c r="T60" s="4"/>
      <c r="U60" s="4"/>
      <c r="V60" s="4"/>
      <c r="W60" s="4"/>
      <c r="X60" s="4"/>
      <c r="Y60" s="4"/>
      <c r="Z60" s="4"/>
      <c r="AA60" s="4"/>
    </row>
    <row r="62" spans="1:27">
      <c r="A62" s="75"/>
    </row>
  </sheetData>
  <mergeCells count="27">
    <mergeCell ref="Q13:R13"/>
    <mergeCell ref="Q15:R15"/>
    <mergeCell ref="D1:H1"/>
    <mergeCell ref="C11:H11"/>
    <mergeCell ref="B15:F15"/>
    <mergeCell ref="B14:D14"/>
    <mergeCell ref="E14:F14"/>
    <mergeCell ref="B13:D13"/>
    <mergeCell ref="E13:F13"/>
    <mergeCell ref="G13:H13"/>
    <mergeCell ref="G15:H15"/>
    <mergeCell ref="G14:H14"/>
    <mergeCell ref="L16:N19"/>
    <mergeCell ref="Q16:R16"/>
    <mergeCell ref="Q18:R18"/>
    <mergeCell ref="A56:N56"/>
    <mergeCell ref="Q20:R20"/>
    <mergeCell ref="Q17:R17"/>
    <mergeCell ref="Q19:R19"/>
    <mergeCell ref="B18:F18"/>
    <mergeCell ref="G18:H18"/>
    <mergeCell ref="B52:N53"/>
    <mergeCell ref="A59:N59"/>
    <mergeCell ref="A60:N60"/>
    <mergeCell ref="A57:N57"/>
    <mergeCell ref="B20:F20"/>
    <mergeCell ref="D25:F25"/>
  </mergeCells>
  <phoneticPr fontId="0" type="noConversion"/>
  <dataValidations count="1">
    <dataValidation type="whole" operator="notEqual" allowBlank="1" showErrorMessage="1" errorTitle="Local Number 2nd" error="You need to provide your local number." promptTitle="Local number" sqref="J6 J3" xr:uid="{00000000-0002-0000-0000-000000000000}">
      <formula1>0</formula1>
    </dataValidation>
  </dataValidations>
  <hyperlinks>
    <hyperlink ref="J19" location="'WRITTEN REPORTS'!A1" display="WRITTEN REPORTS" xr:uid="{00000000-0004-0000-0000-000000000000}"/>
    <hyperlink ref="J18" location="'WHEN FINISHED'!A1" display="WHEN FINISHED" xr:uid="{00000000-0004-0000-0000-000001000000}"/>
    <hyperlink ref="J17" location="'DR locals'!A1" display="DR locals" xr:uid="{00000000-0004-0000-0000-000002000000}"/>
    <hyperlink ref="A57" r:id="rId1" display="ledger@cupe.ca" xr:uid="{00000000-0004-0000-0000-000003000000}"/>
    <hyperlink ref="J22" location="Jan!A1" display="1st month" xr:uid="{00000000-0004-0000-0000-000004000000}"/>
    <hyperlink ref="J16" location="'BANK REC TIPS'!A1" display="BANK REC TIPS" xr:uid="{00000000-0004-0000-0000-000005000000}"/>
    <hyperlink ref="A60:N60" r:id="rId2" display="https://cupe.ca/financial-officers-handbook" xr:uid="{00000000-0004-0000-0000-000006000000}"/>
  </hyperlinks>
  <pageMargins left="0.23622047244094491" right="0.23622047244094491" top="0.74803149606299213" bottom="0.74803149606299213" header="0.31496062992125984" footer="0.31496062992125984"/>
  <pageSetup scale="49" orientation="landscape" r:id="rId3"/>
  <ignoredErrors>
    <ignoredError sqref="A3 A6 A9 A22"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zoomScale="75" zoomScaleNormal="75" zoomScaleSheetLayoutView="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855468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53</v>
      </c>
      <c r="D2" s="913"/>
      <c r="E2" s="589">
        <f>'BEGIN HERE'!J6</f>
        <v>0</v>
      </c>
      <c r="F2" s="864" t="s">
        <v>54</v>
      </c>
      <c r="G2" s="865"/>
      <c r="H2" s="916" t="s">
        <v>55</v>
      </c>
      <c r="I2" s="917"/>
      <c r="J2" s="909" t="s">
        <v>56</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806"/>
      <c r="E4" s="807"/>
      <c r="F4" s="601">
        <f t="shared" ref="F4:F13" si="0">SUM(H4:I4)</f>
        <v>0</v>
      </c>
      <c r="G4" s="602">
        <f t="shared" ref="G4:G30" si="1">SUM(J4:V4)</f>
        <v>0</v>
      </c>
      <c r="H4" s="603"/>
      <c r="I4" s="604"/>
      <c r="J4" s="605"/>
      <c r="K4" s="606"/>
      <c r="L4" s="606"/>
      <c r="M4" s="606"/>
      <c r="N4" s="606"/>
      <c r="O4" s="606"/>
      <c r="P4" s="606"/>
      <c r="Q4" s="606"/>
      <c r="R4" s="606"/>
      <c r="S4" s="606"/>
      <c r="T4" s="607"/>
      <c r="U4" s="607"/>
      <c r="V4" s="608"/>
    </row>
    <row r="5" spans="1:24" ht="22.5" customHeight="1">
      <c r="A5" s="629"/>
      <c r="B5" s="630"/>
      <c r="C5" s="631"/>
      <c r="D5" s="808"/>
      <c r="E5" s="809"/>
      <c r="F5" s="601">
        <f>SUM(H5:I5)</f>
        <v>0</v>
      </c>
      <c r="G5" s="602">
        <f t="shared" si="1"/>
        <v>0</v>
      </c>
      <c r="H5" s="632"/>
      <c r="I5" s="633"/>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38"/>
      <c r="I6" s="633"/>
      <c r="J6" s="634"/>
      <c r="K6" s="635"/>
      <c r="L6" s="635"/>
      <c r="M6" s="635"/>
      <c r="N6" s="635"/>
      <c r="O6" s="635"/>
      <c r="P6" s="635"/>
      <c r="Q6" s="635"/>
      <c r="R6" s="635"/>
      <c r="S6" s="635"/>
      <c r="T6" s="636"/>
      <c r="U6" s="636"/>
      <c r="V6" s="637"/>
    </row>
    <row r="7" spans="1:24" ht="22.5" customHeight="1">
      <c r="A7" s="629"/>
      <c r="B7" s="630"/>
      <c r="C7" s="631"/>
      <c r="D7" s="808"/>
      <c r="E7" s="809"/>
      <c r="F7" s="601">
        <f t="shared" si="0"/>
        <v>0</v>
      </c>
      <c r="G7" s="602">
        <f t="shared" si="1"/>
        <v>0</v>
      </c>
      <c r="H7" s="639"/>
      <c r="I7" s="633"/>
      <c r="J7" s="634"/>
      <c r="K7" s="635"/>
      <c r="L7" s="635"/>
      <c r="M7" s="635"/>
      <c r="N7" s="635"/>
      <c r="O7" s="635"/>
      <c r="P7" s="635"/>
      <c r="Q7" s="635"/>
      <c r="R7" s="635"/>
      <c r="S7" s="635"/>
      <c r="T7" s="636"/>
      <c r="U7" s="636"/>
      <c r="V7" s="637"/>
    </row>
    <row r="8" spans="1:24" ht="22.5" customHeight="1">
      <c r="A8" s="629"/>
      <c r="B8" s="630"/>
      <c r="C8" s="631"/>
      <c r="D8" s="862"/>
      <c r="E8" s="863"/>
      <c r="F8" s="601">
        <f t="shared" si="0"/>
        <v>0</v>
      </c>
      <c r="G8" s="602">
        <f t="shared" si="1"/>
        <v>0</v>
      </c>
      <c r="H8" s="640"/>
      <c r="I8" s="633"/>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40"/>
      <c r="I9" s="639"/>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39"/>
      <c r="I10" s="633"/>
      <c r="J10" s="634"/>
      <c r="K10" s="635"/>
      <c r="L10" s="635"/>
      <c r="M10" s="635"/>
      <c r="N10" s="635"/>
      <c r="O10" s="635"/>
      <c r="P10" s="635"/>
      <c r="Q10" s="635"/>
      <c r="R10" s="635"/>
      <c r="S10" s="635"/>
      <c r="T10" s="636"/>
      <c r="U10" s="636"/>
      <c r="V10" s="637"/>
    </row>
    <row r="11" spans="1:24" ht="26.25">
      <c r="A11" s="629"/>
      <c r="B11" s="630"/>
      <c r="C11" s="631"/>
      <c r="D11" s="862"/>
      <c r="E11" s="863"/>
      <c r="F11" s="601">
        <f t="shared" si="0"/>
        <v>0</v>
      </c>
      <c r="G11" s="602">
        <f t="shared" si="1"/>
        <v>0</v>
      </c>
      <c r="H11" s="640"/>
      <c r="I11" s="633"/>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40"/>
      <c r="I12" s="633"/>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40"/>
      <c r="I13" s="633"/>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ref="F14:F30" si="2">SUM(H14:I14)</f>
        <v>0</v>
      </c>
      <c r="G14" s="602">
        <f t="shared" si="1"/>
        <v>0</v>
      </c>
      <c r="H14" s="640"/>
      <c r="I14" s="633"/>
      <c r="J14" s="634"/>
      <c r="K14" s="635"/>
      <c r="L14" s="635"/>
      <c r="M14" s="635"/>
      <c r="N14" s="635"/>
      <c r="O14" s="635"/>
      <c r="P14" s="635"/>
      <c r="Q14" s="635"/>
      <c r="R14" s="635"/>
      <c r="S14" s="635"/>
      <c r="T14" s="636"/>
      <c r="U14" s="636"/>
      <c r="V14" s="637"/>
    </row>
    <row r="15" spans="1:24" ht="22.5" customHeight="1">
      <c r="A15" s="629"/>
      <c r="B15" s="630"/>
      <c r="C15" s="631"/>
      <c r="D15" s="808"/>
      <c r="E15" s="809"/>
      <c r="F15" s="601">
        <f t="shared" si="2"/>
        <v>0</v>
      </c>
      <c r="G15" s="602">
        <f t="shared" si="1"/>
        <v>0</v>
      </c>
      <c r="H15" s="640"/>
      <c r="I15" s="633"/>
      <c r="J15" s="634"/>
      <c r="K15" s="635"/>
      <c r="L15" s="635"/>
      <c r="M15" s="635"/>
      <c r="N15" s="635"/>
      <c r="O15" s="635"/>
      <c r="P15" s="635"/>
      <c r="Q15" s="635"/>
      <c r="R15" s="635"/>
      <c r="S15" s="635"/>
      <c r="T15" s="636"/>
      <c r="U15" s="636"/>
      <c r="V15" s="637"/>
    </row>
    <row r="16" spans="1:24" ht="22.5" customHeight="1">
      <c r="A16" s="629"/>
      <c r="B16" s="630"/>
      <c r="C16" s="631"/>
      <c r="D16" s="808"/>
      <c r="E16" s="809"/>
      <c r="F16" s="601">
        <f t="shared" si="2"/>
        <v>0</v>
      </c>
      <c r="G16" s="602">
        <f t="shared" si="1"/>
        <v>0</v>
      </c>
      <c r="H16" s="640"/>
      <c r="I16" s="633"/>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40"/>
      <c r="I17" s="633"/>
      <c r="J17" s="634"/>
      <c r="K17" s="635"/>
      <c r="L17" s="635"/>
      <c r="M17" s="635"/>
      <c r="N17" s="635"/>
      <c r="O17" s="635"/>
      <c r="P17" s="635"/>
      <c r="Q17" s="635"/>
      <c r="R17" s="635"/>
      <c r="S17" s="635"/>
      <c r="T17" s="636"/>
      <c r="U17" s="636"/>
      <c r="V17" s="637"/>
    </row>
    <row r="18" spans="1:22" ht="22.5" customHeight="1">
      <c r="A18" s="629"/>
      <c r="B18" s="630"/>
      <c r="C18" s="631"/>
      <c r="D18" s="891"/>
      <c r="E18" s="892"/>
      <c r="F18" s="601">
        <f t="shared" si="2"/>
        <v>0</v>
      </c>
      <c r="G18" s="602">
        <f t="shared" si="1"/>
        <v>0</v>
      </c>
      <c r="H18" s="640"/>
      <c r="I18" s="633"/>
      <c r="J18" s="634"/>
      <c r="K18" s="635"/>
      <c r="L18" s="635"/>
      <c r="M18" s="635"/>
      <c r="N18" s="635"/>
      <c r="O18" s="635"/>
      <c r="P18" s="635"/>
      <c r="Q18" s="635"/>
      <c r="R18" s="635"/>
      <c r="S18" s="635"/>
      <c r="T18" s="636"/>
      <c r="U18" s="636"/>
      <c r="V18" s="637"/>
    </row>
    <row r="19" spans="1:22" ht="22.5" customHeight="1">
      <c r="A19" s="629"/>
      <c r="B19" s="630"/>
      <c r="C19" s="631"/>
      <c r="D19" s="891"/>
      <c r="E19" s="892"/>
      <c r="F19" s="601">
        <f t="shared" si="2"/>
        <v>0</v>
      </c>
      <c r="G19" s="602">
        <f t="shared" si="1"/>
        <v>0</v>
      </c>
      <c r="H19" s="640"/>
      <c r="I19" s="633"/>
      <c r="J19" s="634"/>
      <c r="K19" s="635"/>
      <c r="L19" s="635"/>
      <c r="M19" s="635"/>
      <c r="N19" s="635"/>
      <c r="O19" s="635"/>
      <c r="P19" s="635"/>
      <c r="Q19" s="635"/>
      <c r="R19" s="635"/>
      <c r="S19" s="635"/>
      <c r="T19" s="636"/>
      <c r="U19" s="636"/>
      <c r="V19" s="637"/>
    </row>
    <row r="20" spans="1:22" ht="22.5" customHeight="1">
      <c r="A20" s="629"/>
      <c r="B20" s="630"/>
      <c r="C20" s="631"/>
      <c r="D20" s="891"/>
      <c r="E20" s="892"/>
      <c r="F20" s="601">
        <f t="shared" si="2"/>
        <v>0</v>
      </c>
      <c r="G20" s="602">
        <f t="shared" si="1"/>
        <v>0</v>
      </c>
      <c r="H20" s="640"/>
      <c r="I20" s="633"/>
      <c r="J20" s="634"/>
      <c r="K20" s="635"/>
      <c r="L20" s="635"/>
      <c r="M20" s="635"/>
      <c r="N20" s="635"/>
      <c r="O20" s="635"/>
      <c r="P20" s="635"/>
      <c r="Q20" s="635"/>
      <c r="R20" s="635"/>
      <c r="S20" s="635"/>
      <c r="T20" s="636"/>
      <c r="U20" s="636"/>
      <c r="V20" s="637"/>
    </row>
    <row r="21" spans="1:22" ht="22.5" customHeight="1">
      <c r="A21" s="629"/>
      <c r="B21" s="630"/>
      <c r="C21" s="631"/>
      <c r="D21" s="891"/>
      <c r="E21" s="892"/>
      <c r="F21" s="601">
        <f t="shared" si="2"/>
        <v>0</v>
      </c>
      <c r="G21" s="602">
        <f t="shared" si="1"/>
        <v>0</v>
      </c>
      <c r="H21" s="640"/>
      <c r="I21" s="633"/>
      <c r="J21" s="634"/>
      <c r="K21" s="635"/>
      <c r="L21" s="635"/>
      <c r="M21" s="635"/>
      <c r="N21" s="635"/>
      <c r="O21" s="635"/>
      <c r="P21" s="635"/>
      <c r="Q21" s="635"/>
      <c r="R21" s="635"/>
      <c r="S21" s="635"/>
      <c r="T21" s="636"/>
      <c r="U21" s="636"/>
      <c r="V21" s="637"/>
    </row>
    <row r="22" spans="1:22" ht="22.5" customHeight="1">
      <c r="A22" s="629"/>
      <c r="B22" s="630"/>
      <c r="C22" s="631"/>
      <c r="D22" s="891"/>
      <c r="E22" s="892"/>
      <c r="F22" s="601">
        <f t="shared" si="2"/>
        <v>0</v>
      </c>
      <c r="G22" s="602">
        <f t="shared" si="1"/>
        <v>0</v>
      </c>
      <c r="H22" s="640"/>
      <c r="I22" s="633"/>
      <c r="J22" s="634"/>
      <c r="K22" s="635"/>
      <c r="L22" s="635"/>
      <c r="M22" s="635"/>
      <c r="N22" s="635"/>
      <c r="O22" s="635"/>
      <c r="P22" s="635"/>
      <c r="Q22" s="635"/>
      <c r="R22" s="635"/>
      <c r="S22" s="635"/>
      <c r="T22" s="636"/>
      <c r="U22" s="636"/>
      <c r="V22" s="637"/>
    </row>
    <row r="23" spans="1:22" ht="22.5" customHeight="1">
      <c r="A23" s="629"/>
      <c r="B23" s="630"/>
      <c r="C23" s="631"/>
      <c r="D23" s="891"/>
      <c r="E23" s="892"/>
      <c r="F23" s="601">
        <f t="shared" si="2"/>
        <v>0</v>
      </c>
      <c r="G23" s="602">
        <f t="shared" si="1"/>
        <v>0</v>
      </c>
      <c r="H23" s="640"/>
      <c r="I23" s="633"/>
      <c r="J23" s="634"/>
      <c r="K23" s="635"/>
      <c r="L23" s="635"/>
      <c r="M23" s="635"/>
      <c r="N23" s="635"/>
      <c r="O23" s="635"/>
      <c r="P23" s="635"/>
      <c r="Q23" s="635"/>
      <c r="R23" s="635"/>
      <c r="S23" s="635"/>
      <c r="T23" s="636"/>
      <c r="U23" s="636"/>
      <c r="V23" s="637"/>
    </row>
    <row r="24" spans="1:22" ht="22.5" customHeight="1">
      <c r="A24" s="629"/>
      <c r="B24" s="630"/>
      <c r="C24" s="631"/>
      <c r="D24" s="860"/>
      <c r="E24" s="861"/>
      <c r="F24" s="601">
        <f t="shared" si="2"/>
        <v>0</v>
      </c>
      <c r="G24" s="602">
        <f t="shared" si="1"/>
        <v>0</v>
      </c>
      <c r="H24" s="640"/>
      <c r="I24" s="633"/>
      <c r="J24" s="634"/>
      <c r="K24" s="635"/>
      <c r="L24" s="635"/>
      <c r="M24" s="635"/>
      <c r="N24" s="635"/>
      <c r="O24" s="635"/>
      <c r="P24" s="635"/>
      <c r="Q24" s="635"/>
      <c r="R24" s="635"/>
      <c r="S24" s="635"/>
      <c r="T24" s="636"/>
      <c r="U24" s="636"/>
      <c r="V24" s="637"/>
    </row>
    <row r="25" spans="1:22" ht="22.5" customHeight="1">
      <c r="A25" s="629"/>
      <c r="B25" s="630"/>
      <c r="C25" s="631"/>
      <c r="D25" s="860"/>
      <c r="E25" s="861"/>
      <c r="F25" s="601">
        <f t="shared" si="2"/>
        <v>0</v>
      </c>
      <c r="G25" s="602">
        <f t="shared" si="1"/>
        <v>0</v>
      </c>
      <c r="H25" s="640"/>
      <c r="I25" s="633"/>
      <c r="J25" s="634"/>
      <c r="K25" s="635"/>
      <c r="L25" s="635"/>
      <c r="M25" s="635"/>
      <c r="N25" s="635"/>
      <c r="O25" s="635"/>
      <c r="P25" s="635"/>
      <c r="Q25" s="635"/>
      <c r="R25" s="635"/>
      <c r="S25" s="635"/>
      <c r="T25" s="636"/>
      <c r="U25" s="636"/>
      <c r="V25" s="637"/>
    </row>
    <row r="26" spans="1:22" ht="22.5" customHeight="1">
      <c r="A26" s="629"/>
      <c r="B26" s="630"/>
      <c r="C26" s="631"/>
      <c r="D26" s="860"/>
      <c r="E26" s="861"/>
      <c r="F26" s="601">
        <f t="shared" si="2"/>
        <v>0</v>
      </c>
      <c r="G26" s="602">
        <f t="shared" si="1"/>
        <v>0</v>
      </c>
      <c r="H26" s="640"/>
      <c r="I26" s="633"/>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1"/>
        <v>0</v>
      </c>
      <c r="H27" s="640"/>
      <c r="I27" s="633"/>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1"/>
        <v>0</v>
      </c>
      <c r="H28" s="640"/>
      <c r="I28" s="633"/>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1"/>
        <v>0</v>
      </c>
      <c r="H29" s="640"/>
      <c r="I29" s="633"/>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1"/>
        <v>0</v>
      </c>
      <c r="H30" s="640"/>
      <c r="I30" s="633"/>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40"/>
      <c r="I31" s="633"/>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40"/>
      <c r="I32" s="633"/>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40"/>
      <c r="I33" s="633"/>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40"/>
      <c r="I34" s="633"/>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40"/>
      <c r="I35" s="633"/>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40"/>
      <c r="I36" s="633"/>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40"/>
      <c r="I37" s="633"/>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40"/>
      <c r="I38" s="633"/>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40"/>
      <c r="I39" s="633"/>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40"/>
      <c r="I40" s="633"/>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40"/>
      <c r="I41" s="633"/>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40"/>
      <c r="I42" s="633"/>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40"/>
      <c r="I43" s="633"/>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40"/>
      <c r="I44" s="633"/>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40"/>
      <c r="I45" s="633"/>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40"/>
      <c r="I46" s="633"/>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40"/>
      <c r="I47" s="633"/>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40"/>
      <c r="I48" s="633"/>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40"/>
      <c r="I49" s="633"/>
      <c r="J49" s="634"/>
      <c r="K49" s="635"/>
      <c r="L49" s="635"/>
      <c r="M49" s="635"/>
      <c r="N49" s="635"/>
      <c r="O49" s="635"/>
      <c r="P49" s="635"/>
      <c r="Q49" s="635"/>
      <c r="R49" s="635"/>
      <c r="S49" s="635"/>
      <c r="T49" s="636"/>
      <c r="U49" s="636"/>
      <c r="V49" s="637"/>
    </row>
    <row r="50" spans="1:22" ht="30" customHeight="1" thickBot="1">
      <c r="A50" s="641"/>
      <c r="B50" s="642"/>
      <c r="C50" s="642"/>
      <c r="D50" s="900" t="s">
        <v>78</v>
      </c>
      <c r="E50" s="901"/>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3" t="s">
        <v>79</v>
      </c>
      <c r="B51" s="894"/>
      <c r="C51" s="894"/>
      <c r="D51" s="895"/>
      <c r="E51" s="646">
        <f>'BEGIN HERE'!J3</f>
        <v>0</v>
      </c>
      <c r="F51" s="902" t="s">
        <v>80</v>
      </c>
      <c r="G51" s="903"/>
      <c r="H51" s="838">
        <f>I50+H50</f>
        <v>0</v>
      </c>
      <c r="I51" s="839"/>
      <c r="J51" s="907"/>
      <c r="K51" s="908"/>
      <c r="L51" s="908"/>
      <c r="M51" s="647"/>
      <c r="N51" s="914" t="s">
        <v>81</v>
      </c>
      <c r="O51" s="915"/>
      <c r="P51" s="838">
        <f>SUM(J50:V50)</f>
        <v>0</v>
      </c>
      <c r="Q51" s="839"/>
      <c r="R51" s="648"/>
      <c r="S51" s="648"/>
      <c r="T51" s="648"/>
      <c r="U51" s="648"/>
      <c r="V51" s="649"/>
    </row>
    <row r="52" spans="1:22" ht="30" customHeight="1" thickTop="1" thickBot="1">
      <c r="A52" s="650"/>
      <c r="B52" s="651"/>
      <c r="C52" s="651"/>
      <c r="D52" s="651"/>
      <c r="E52" s="651"/>
      <c r="F52" s="651"/>
      <c r="G52" s="651"/>
      <c r="H52" s="651"/>
      <c r="I52" s="651"/>
      <c r="J52" s="651"/>
      <c r="K52" s="651"/>
      <c r="L52" s="651"/>
      <c r="M52" s="651"/>
      <c r="N52" s="651"/>
      <c r="O52" s="651"/>
      <c r="P52" s="651"/>
      <c r="Q52" s="651"/>
      <c r="R52" s="652"/>
    </row>
    <row r="53" spans="1:22" s="653" customFormat="1" ht="34.5" customHeight="1" thickBot="1">
      <c r="B53" s="654"/>
      <c r="C53" s="654"/>
      <c r="D53" s="654"/>
      <c r="E53" s="843" t="s">
        <v>82</v>
      </c>
      <c r="F53" s="844"/>
      <c r="G53" s="845"/>
      <c r="H53" s="845"/>
      <c r="I53" s="846"/>
      <c r="J53" s="812" t="str">
        <f>C2</f>
        <v>January</v>
      </c>
      <c r="K53" s="813"/>
      <c r="L53" s="655">
        <f>'BEGIN HERE'!J6</f>
        <v>0</v>
      </c>
      <c r="M53" s="844" t="s">
        <v>83</v>
      </c>
      <c r="N53" s="844"/>
      <c r="O53" s="844"/>
      <c r="P53" s="890"/>
      <c r="Q53" s="656" t="str">
        <f>J53</f>
        <v>January</v>
      </c>
      <c r="R53" s="655">
        <f>L53</f>
        <v>0</v>
      </c>
    </row>
    <row r="54" spans="1:22" s="662" customFormat="1" ht="46.5" customHeight="1" thickBot="1">
      <c r="A54" s="657"/>
      <c r="B54" s="658"/>
      <c r="C54" s="658"/>
      <c r="D54" s="658"/>
      <c r="E54" s="898" t="s">
        <v>84</v>
      </c>
      <c r="F54" s="899"/>
      <c r="G54" s="659"/>
      <c r="H54" s="896" t="s">
        <v>85</v>
      </c>
      <c r="I54" s="897"/>
      <c r="J54" s="905"/>
      <c r="K54" s="906"/>
      <c r="L54" s="749"/>
      <c r="M54" s="887" t="s">
        <v>86</v>
      </c>
      <c r="N54" s="888"/>
      <c r="O54" s="888"/>
      <c r="P54" s="889"/>
      <c r="Q54" s="660"/>
      <c r="R54" s="661"/>
    </row>
    <row r="55" spans="1:22" ht="36.75" customHeight="1" thickBot="1">
      <c r="A55" s="663"/>
      <c r="B55" s="664"/>
      <c r="C55" s="664"/>
      <c r="D55" s="664"/>
      <c r="E55" s="665"/>
      <c r="F55" s="666"/>
      <c r="G55" s="667"/>
      <c r="H55" s="667"/>
      <c r="I55" s="667"/>
      <c r="J55" s="667"/>
      <c r="K55" s="668"/>
      <c r="L55" s="750"/>
      <c r="M55" s="669" t="s">
        <v>87</v>
      </c>
      <c r="N55" s="887" t="s">
        <v>88</v>
      </c>
      <c r="O55" s="888"/>
      <c r="P55" s="889"/>
      <c r="Q55" s="660"/>
      <c r="R55" s="945"/>
      <c r="S55" s="946"/>
      <c r="T55" s="946"/>
      <c r="U55" s="670"/>
    </row>
    <row r="56" spans="1:22" ht="30" customHeight="1" thickBot="1">
      <c r="D56" s="664"/>
      <c r="E56" s="840" t="s">
        <v>89</v>
      </c>
      <c r="F56" s="841"/>
      <c r="G56" s="841"/>
      <c r="H56" s="841"/>
      <c r="I56" s="842"/>
      <c r="J56" s="949">
        <f>'BEGIN HERE'!J9</f>
        <v>0</v>
      </c>
      <c r="K56" s="950"/>
      <c r="L56" s="750"/>
      <c r="M56" s="672" t="s">
        <v>90</v>
      </c>
      <c r="N56" s="876" t="s">
        <v>91</v>
      </c>
      <c r="O56" s="877"/>
      <c r="P56" s="878"/>
      <c r="Q56" s="673"/>
      <c r="R56" s="883" t="s">
        <v>92</v>
      </c>
      <c r="S56" s="884"/>
      <c r="T56" s="885"/>
    </row>
    <row r="57" spans="1:22" ht="37.5" customHeight="1" thickBot="1">
      <c r="A57" s="855"/>
      <c r="B57" s="855"/>
      <c r="C57" s="855"/>
      <c r="D57" s="855"/>
      <c r="E57" s="852" t="s">
        <v>55</v>
      </c>
      <c r="F57" s="853"/>
      <c r="G57" s="854"/>
      <c r="H57" s="852" t="str">
        <f>C2</f>
        <v>January</v>
      </c>
      <c r="I57" s="854"/>
      <c r="J57" s="953" t="s">
        <v>93</v>
      </c>
      <c r="K57" s="954"/>
      <c r="L57" s="751"/>
      <c r="M57" s="674" t="s">
        <v>94</v>
      </c>
      <c r="N57" s="675" t="s">
        <v>95</v>
      </c>
      <c r="O57" s="882" t="s">
        <v>96</v>
      </c>
      <c r="P57" s="1554"/>
      <c r="Q57" s="674" t="s">
        <v>94</v>
      </c>
      <c r="R57" s="676" t="s">
        <v>95</v>
      </c>
      <c r="S57" s="886" t="s">
        <v>96</v>
      </c>
      <c r="T57" s="1555"/>
    </row>
    <row r="58" spans="1:22" ht="24.95" customHeight="1">
      <c r="A58" s="855"/>
      <c r="B58" s="855"/>
      <c r="C58" s="855"/>
      <c r="D58" s="855"/>
      <c r="E58" s="856" t="s">
        <v>64</v>
      </c>
      <c r="F58" s="857"/>
      <c r="G58" s="857"/>
      <c r="H58" s="881">
        <f>H50</f>
        <v>0</v>
      </c>
      <c r="I58" s="881"/>
      <c r="J58" s="970">
        <f>H58</f>
        <v>0</v>
      </c>
      <c r="K58" s="970"/>
      <c r="L58" s="752"/>
      <c r="M58" s="677"/>
      <c r="N58" s="678"/>
      <c r="O58" s="874"/>
      <c r="P58" s="875"/>
      <c r="Q58" s="677"/>
      <c r="R58" s="679"/>
      <c r="S58" s="874"/>
      <c r="T58" s="875"/>
    </row>
    <row r="59" spans="1:22" ht="24.95" customHeight="1" thickBot="1">
      <c r="A59" s="855"/>
      <c r="B59" s="855"/>
      <c r="C59" s="855"/>
      <c r="D59" s="855"/>
      <c r="E59" s="976" t="s">
        <v>65</v>
      </c>
      <c r="F59" s="977"/>
      <c r="G59" s="977"/>
      <c r="H59" s="927">
        <f>I50</f>
        <v>0</v>
      </c>
      <c r="I59" s="927"/>
      <c r="J59" s="927">
        <f>H59</f>
        <v>0</v>
      </c>
      <c r="K59" s="927"/>
      <c r="L59" s="752"/>
      <c r="M59" s="677"/>
      <c r="N59" s="680"/>
      <c r="O59" s="874"/>
      <c r="P59" s="875"/>
      <c r="Q59" s="677"/>
      <c r="R59" s="679"/>
      <c r="S59" s="874"/>
      <c r="T59" s="875"/>
    </row>
    <row r="60" spans="1:22" ht="30.75" customHeight="1" thickBot="1">
      <c r="B60" s="664"/>
      <c r="C60" s="664"/>
      <c r="D60" s="664"/>
      <c r="E60" s="993" t="s">
        <v>97</v>
      </c>
      <c r="F60" s="994"/>
      <c r="G60" s="995"/>
      <c r="H60" s="996">
        <f>SUM(H58:H59)</f>
        <v>0</v>
      </c>
      <c r="I60" s="997"/>
      <c r="J60" s="951">
        <f>SUM(J58:J59)</f>
        <v>0</v>
      </c>
      <c r="K60" s="952"/>
      <c r="L60" s="752"/>
      <c r="M60" s="677"/>
      <c r="N60" s="678"/>
      <c r="O60" s="874"/>
      <c r="P60" s="875"/>
      <c r="Q60" s="677"/>
      <c r="R60" s="679"/>
      <c r="S60" s="874"/>
      <c r="T60" s="875"/>
    </row>
    <row r="61" spans="1:22" ht="24.95" customHeight="1" thickBot="1">
      <c r="A61" s="855"/>
      <c r="B61" s="855"/>
      <c r="C61" s="855"/>
      <c r="D61" s="855"/>
      <c r="E61" s="852" t="s">
        <v>56</v>
      </c>
      <c r="F61" s="853"/>
      <c r="G61" s="854"/>
      <c r="H61" s="879" t="str">
        <f>C2</f>
        <v>January</v>
      </c>
      <c r="I61" s="992"/>
      <c r="J61" s="879" t="s">
        <v>93</v>
      </c>
      <c r="K61" s="880"/>
      <c r="L61" s="753"/>
      <c r="M61" s="677"/>
      <c r="N61" s="678"/>
      <c r="O61" s="874"/>
      <c r="P61" s="875"/>
      <c r="Q61" s="677"/>
      <c r="R61" s="679"/>
      <c r="S61" s="874"/>
      <c r="T61" s="875"/>
    </row>
    <row r="62" spans="1:22" ht="24.95" customHeight="1">
      <c r="E62" s="856" t="str">
        <f>J3</f>
        <v>CUPE Per Capita</v>
      </c>
      <c r="F62" s="857"/>
      <c r="G62" s="857"/>
      <c r="H62" s="881">
        <f>J50</f>
        <v>0</v>
      </c>
      <c r="I62" s="881"/>
      <c r="J62" s="881">
        <f>H62</f>
        <v>0</v>
      </c>
      <c r="K62" s="881"/>
      <c r="L62" s="752"/>
      <c r="M62" s="677"/>
      <c r="N62" s="678"/>
      <c r="O62" s="874"/>
      <c r="P62" s="875"/>
      <c r="Q62" s="677"/>
      <c r="R62" s="679"/>
      <c r="S62" s="874"/>
      <c r="T62" s="875"/>
    </row>
    <row r="63" spans="1:22" ht="24.95" customHeight="1">
      <c r="E63" s="815" t="str">
        <f>K3</f>
        <v>Affiliation Fees</v>
      </c>
      <c r="F63" s="816"/>
      <c r="G63" s="816"/>
      <c r="H63" s="814">
        <f>K50</f>
        <v>0</v>
      </c>
      <c r="I63" s="814"/>
      <c r="J63" s="814">
        <f t="shared" ref="J63:J74" si="8">H63</f>
        <v>0</v>
      </c>
      <c r="K63" s="814"/>
      <c r="L63" s="752"/>
      <c r="M63" s="677"/>
      <c r="N63" s="678"/>
      <c r="O63" s="874"/>
      <c r="P63" s="875"/>
      <c r="Q63" s="677"/>
      <c r="R63" s="679"/>
      <c r="S63" s="874"/>
      <c r="T63" s="875"/>
    </row>
    <row r="64" spans="1:22" ht="24.95" customHeight="1">
      <c r="E64" s="815" t="str">
        <f>L3</f>
        <v>Salaries</v>
      </c>
      <c r="F64" s="816"/>
      <c r="G64" s="816"/>
      <c r="H64" s="814">
        <f>L50</f>
        <v>0</v>
      </c>
      <c r="I64" s="814"/>
      <c r="J64" s="814">
        <f t="shared" si="8"/>
        <v>0</v>
      </c>
      <c r="K64" s="814"/>
      <c r="L64" s="752"/>
      <c r="M64" s="677"/>
      <c r="N64" s="678"/>
      <c r="O64" s="874"/>
      <c r="P64" s="875"/>
      <c r="Q64" s="677"/>
      <c r="R64" s="679"/>
      <c r="S64" s="874"/>
      <c r="T64" s="875"/>
    </row>
    <row r="65" spans="1:20" ht="24.95" customHeight="1">
      <c r="E65" s="815" t="str">
        <f>M3</f>
        <v>Operating Expenses</v>
      </c>
      <c r="F65" s="816"/>
      <c r="G65" s="816"/>
      <c r="H65" s="814">
        <f>M50</f>
        <v>0</v>
      </c>
      <c r="I65" s="814"/>
      <c r="J65" s="814">
        <f t="shared" si="8"/>
        <v>0</v>
      </c>
      <c r="K65" s="814"/>
      <c r="L65" s="752"/>
      <c r="M65" s="677"/>
      <c r="N65" s="678"/>
      <c r="O65" s="874"/>
      <c r="P65" s="875"/>
      <c r="Q65" s="677"/>
      <c r="R65" s="679"/>
      <c r="S65" s="874"/>
      <c r="T65" s="875"/>
    </row>
    <row r="66" spans="1:20" ht="24.95" customHeight="1">
      <c r="E66" s="815" t="str">
        <f>N3</f>
        <v>Special Purchases</v>
      </c>
      <c r="F66" s="816"/>
      <c r="G66" s="816"/>
      <c r="H66" s="814">
        <f>N50</f>
        <v>0</v>
      </c>
      <c r="I66" s="814"/>
      <c r="J66" s="814">
        <f t="shared" si="8"/>
        <v>0</v>
      </c>
      <c r="K66" s="814"/>
      <c r="L66" s="752"/>
      <c r="M66" s="677"/>
      <c r="N66" s="678"/>
      <c r="O66" s="874"/>
      <c r="P66" s="875"/>
      <c r="Q66" s="677"/>
      <c r="R66" s="679"/>
      <c r="S66" s="874"/>
      <c r="T66" s="875"/>
    </row>
    <row r="67" spans="1:20" ht="24.95" customHeight="1">
      <c r="E67" s="815" t="str">
        <f>O3</f>
        <v>Executive Expenses</v>
      </c>
      <c r="F67" s="816"/>
      <c r="G67" s="816"/>
      <c r="H67" s="814">
        <f>O50</f>
        <v>0</v>
      </c>
      <c r="I67" s="814"/>
      <c r="J67" s="814">
        <f t="shared" si="8"/>
        <v>0</v>
      </c>
      <c r="K67" s="814"/>
      <c r="L67" s="752"/>
      <c r="M67" s="677"/>
      <c r="N67" s="678"/>
      <c r="O67" s="874"/>
      <c r="P67" s="875"/>
      <c r="Q67" s="677"/>
      <c r="R67" s="679"/>
      <c r="S67" s="874"/>
      <c r="T67" s="875"/>
    </row>
    <row r="68" spans="1:20" ht="24.95" customHeight="1">
      <c r="E68" s="815" t="str">
        <f>P3</f>
        <v>Bargaining Expenses</v>
      </c>
      <c r="F68" s="816"/>
      <c r="G68" s="816"/>
      <c r="H68" s="814">
        <f>P50</f>
        <v>0</v>
      </c>
      <c r="I68" s="814"/>
      <c r="J68" s="814">
        <f t="shared" si="8"/>
        <v>0</v>
      </c>
      <c r="K68" s="814"/>
      <c r="L68" s="752"/>
      <c r="M68" s="677"/>
      <c r="N68" s="678"/>
      <c r="O68" s="874"/>
      <c r="P68" s="875"/>
      <c r="Q68" s="677"/>
      <c r="R68" s="679"/>
      <c r="S68" s="874"/>
      <c r="T68" s="875"/>
    </row>
    <row r="69" spans="1:20" ht="24.95" customHeight="1">
      <c r="E69" s="815" t="str">
        <f>Q3</f>
        <v>Grievances/ Arbitration</v>
      </c>
      <c r="F69" s="816"/>
      <c r="G69" s="816"/>
      <c r="H69" s="814">
        <f>Q50</f>
        <v>0</v>
      </c>
      <c r="I69" s="814"/>
      <c r="J69" s="814">
        <f t="shared" si="8"/>
        <v>0</v>
      </c>
      <c r="K69" s="814"/>
      <c r="L69" s="752"/>
      <c r="M69" s="677"/>
      <c r="N69" s="678"/>
      <c r="O69" s="874"/>
      <c r="P69" s="875"/>
      <c r="Q69" s="677"/>
      <c r="R69" s="679"/>
      <c r="S69" s="874"/>
      <c r="T69" s="875"/>
    </row>
    <row r="70" spans="1:20" ht="24.95" customHeight="1">
      <c r="E70" s="815" t="str">
        <f>R3</f>
        <v>Committee Expenses</v>
      </c>
      <c r="F70" s="816"/>
      <c r="G70" s="816"/>
      <c r="H70" s="814">
        <f>R50</f>
        <v>0</v>
      </c>
      <c r="I70" s="814"/>
      <c r="J70" s="814">
        <f t="shared" si="8"/>
        <v>0</v>
      </c>
      <c r="K70" s="814"/>
      <c r="L70" s="752"/>
      <c r="M70" s="677"/>
      <c r="N70" s="678"/>
      <c r="O70" s="874"/>
      <c r="P70" s="875"/>
      <c r="Q70" s="677"/>
      <c r="R70" s="679"/>
      <c r="S70" s="874"/>
      <c r="T70" s="875"/>
    </row>
    <row r="71" spans="1:20" ht="24.95" customHeight="1">
      <c r="E71" s="815" t="str">
        <f>S3</f>
        <v>Conventions/ Conferences</v>
      </c>
      <c r="F71" s="816"/>
      <c r="G71" s="816"/>
      <c r="H71" s="814">
        <f>S50</f>
        <v>0</v>
      </c>
      <c r="I71" s="814"/>
      <c r="J71" s="814">
        <f t="shared" si="8"/>
        <v>0</v>
      </c>
      <c r="K71" s="814"/>
      <c r="L71" s="752"/>
      <c r="M71" s="677"/>
      <c r="N71" s="678"/>
      <c r="O71" s="874"/>
      <c r="P71" s="875"/>
      <c r="Q71" s="677"/>
      <c r="R71" s="679"/>
      <c r="S71" s="874"/>
      <c r="T71" s="875"/>
    </row>
    <row r="72" spans="1:20" ht="24.95" customHeight="1">
      <c r="E72" s="815" t="str">
        <f>T3</f>
        <v>Education</v>
      </c>
      <c r="F72" s="816"/>
      <c r="G72" s="816"/>
      <c r="H72" s="814">
        <f>T50</f>
        <v>0</v>
      </c>
      <c r="I72" s="814"/>
      <c r="J72" s="814">
        <f t="shared" si="8"/>
        <v>0</v>
      </c>
      <c r="K72" s="814"/>
      <c r="L72" s="752"/>
      <c r="M72" s="677"/>
      <c r="N72" s="678"/>
      <c r="O72" s="874"/>
      <c r="P72" s="875"/>
      <c r="Q72" s="677"/>
      <c r="R72" s="679"/>
      <c r="S72" s="874"/>
      <c r="T72" s="875"/>
    </row>
    <row r="73" spans="1:20" ht="29.25" customHeight="1">
      <c r="E73" s="815" t="str">
        <f>U3</f>
        <v>Contributions/ Donations</v>
      </c>
      <c r="F73" s="816"/>
      <c r="G73" s="816"/>
      <c r="H73" s="814">
        <f>U50</f>
        <v>0</v>
      </c>
      <c r="I73" s="814"/>
      <c r="J73" s="814">
        <f t="shared" si="8"/>
        <v>0</v>
      </c>
      <c r="K73" s="814"/>
      <c r="L73" s="752"/>
      <c r="M73" s="677"/>
      <c r="N73" s="678"/>
      <c r="O73" s="874"/>
      <c r="P73" s="875"/>
      <c r="Q73" s="677"/>
      <c r="R73" s="679"/>
      <c r="S73" s="874"/>
      <c r="T73" s="875"/>
    </row>
    <row r="74" spans="1:20" ht="24.75" customHeight="1" thickBot="1">
      <c r="E74" s="976" t="str">
        <f>V3</f>
        <v>Other</v>
      </c>
      <c r="F74" s="977"/>
      <c r="G74" s="977"/>
      <c r="H74" s="927">
        <f>V50</f>
        <v>0</v>
      </c>
      <c r="I74" s="927"/>
      <c r="J74" s="927">
        <f t="shared" si="8"/>
        <v>0</v>
      </c>
      <c r="K74" s="927"/>
      <c r="L74" s="752"/>
      <c r="M74" s="677"/>
      <c r="N74" s="678"/>
      <c r="O74" s="874"/>
      <c r="P74" s="875"/>
      <c r="Q74" s="677"/>
      <c r="R74" s="679"/>
      <c r="S74" s="874"/>
      <c r="T74" s="875"/>
    </row>
    <row r="75" spans="1:20" ht="24.75" customHeight="1" thickBot="1">
      <c r="B75" s="681"/>
      <c r="C75" s="681"/>
      <c r="D75" s="681"/>
      <c r="E75" s="928" t="s">
        <v>11</v>
      </c>
      <c r="F75" s="929"/>
      <c r="G75" s="930"/>
      <c r="H75" s="925">
        <f>SUM(H62:H74)</f>
        <v>0</v>
      </c>
      <c r="I75" s="926"/>
      <c r="J75" s="925">
        <f>SUM(J62:J74)</f>
        <v>0</v>
      </c>
      <c r="K75" s="957"/>
      <c r="L75" s="752"/>
      <c r="M75" s="677"/>
      <c r="N75" s="678"/>
      <c r="O75" s="874"/>
      <c r="P75" s="875"/>
      <c r="Q75" s="677"/>
      <c r="R75" s="679"/>
      <c r="S75" s="874"/>
      <c r="T75" s="875"/>
    </row>
    <row r="76" spans="1:20" ht="24.75" customHeight="1" thickBot="1">
      <c r="B76" s="681"/>
      <c r="C76" s="681"/>
      <c r="D76" s="681"/>
      <c r="E76" s="989" t="s">
        <v>13</v>
      </c>
      <c r="F76" s="990"/>
      <c r="G76" s="991"/>
      <c r="H76" s="964">
        <f>H60-H75</f>
        <v>0</v>
      </c>
      <c r="I76" s="965"/>
      <c r="J76" s="955"/>
      <c r="K76" s="956"/>
      <c r="L76" s="754"/>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2"/>
      <c r="M77" s="677"/>
      <c r="N77" s="682"/>
      <c r="O77" s="971"/>
      <c r="P77" s="972"/>
      <c r="Q77" s="677"/>
      <c r="R77" s="683"/>
      <c r="S77" s="871"/>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872"/>
      <c r="T78" s="1556"/>
    </row>
    <row r="79" spans="1:20" ht="30" customHeight="1">
      <c r="B79" s="681"/>
      <c r="C79" s="681"/>
      <c r="D79" s="681"/>
      <c r="E79" s="467"/>
      <c r="F79" s="468"/>
      <c r="G79" s="468"/>
      <c r="H79" s="468"/>
      <c r="I79" s="468"/>
      <c r="J79" s="468"/>
      <c r="K79" s="687"/>
      <c r="L79" s="755"/>
      <c r="M79" s="677"/>
      <c r="N79" s="682"/>
      <c r="O79" s="971"/>
      <c r="P79" s="972"/>
      <c r="Q79" s="677"/>
      <c r="R79" s="683"/>
      <c r="S79" s="871"/>
      <c r="T79" s="1556"/>
    </row>
    <row r="80" spans="1:20" ht="30" customHeight="1">
      <c r="E80" s="921" t="s">
        <v>20</v>
      </c>
      <c r="F80" s="922"/>
      <c r="G80" s="922"/>
      <c r="H80" s="922"/>
      <c r="I80" s="922"/>
      <c r="J80" s="923"/>
      <c r="K80" s="924"/>
      <c r="L80" s="755"/>
      <c r="M80" s="677"/>
      <c r="N80" s="682"/>
      <c r="O80" s="940"/>
      <c r="P80" s="941"/>
      <c r="Q80" s="677"/>
      <c r="R80" s="683"/>
      <c r="S80" s="871"/>
      <c r="T80" s="1556"/>
    </row>
    <row r="81" spans="1:21" ht="24.75" customHeight="1">
      <c r="E81" s="688"/>
      <c r="K81" s="689"/>
      <c r="L81" s="755"/>
      <c r="M81" s="677"/>
      <c r="N81" s="682"/>
      <c r="O81" s="940"/>
      <c r="P81" s="941"/>
      <c r="Q81" s="677"/>
      <c r="R81" s="683"/>
      <c r="S81" s="872"/>
      <c r="T81" s="1556"/>
    </row>
    <row r="82" spans="1:21" ht="24.75" customHeight="1" thickBot="1">
      <c r="E82" s="958" t="s">
        <v>23</v>
      </c>
      <c r="F82" s="959"/>
      <c r="G82" s="959"/>
      <c r="H82" s="959"/>
      <c r="I82" s="959"/>
      <c r="J82" s="474"/>
      <c r="K82" s="690"/>
      <c r="L82" s="756"/>
      <c r="M82" s="677"/>
      <c r="N82" s="682"/>
      <c r="O82" s="940"/>
      <c r="P82" s="941"/>
      <c r="Q82" s="677"/>
      <c r="R82" s="683"/>
      <c r="S82" s="872"/>
      <c r="T82" s="1556"/>
    </row>
    <row r="83" spans="1:21" ht="24.75" customHeight="1">
      <c r="A83" s="978" t="s">
        <v>98</v>
      </c>
      <c r="B83" s="979"/>
      <c r="C83" s="979"/>
      <c r="D83" s="979"/>
      <c r="E83" s="980"/>
      <c r="F83" s="980"/>
      <c r="G83" s="980"/>
      <c r="H83" s="980"/>
      <c r="I83" s="980"/>
      <c r="J83" s="980"/>
      <c r="K83" s="980"/>
      <c r="L83" s="981"/>
      <c r="M83" s="677"/>
      <c r="N83" s="682"/>
      <c r="O83" s="872"/>
      <c r="P83" s="1556"/>
      <c r="Q83" s="677"/>
      <c r="R83" s="683"/>
      <c r="S83" s="872"/>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872"/>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872"/>
      <c r="T85" s="1556"/>
    </row>
    <row r="86" spans="1:21" ht="22.5" customHeight="1" thickBot="1">
      <c r="A86" s="825"/>
      <c r="B86" s="826"/>
      <c r="C86" s="826"/>
      <c r="D86" s="826"/>
      <c r="E86" s="827"/>
      <c r="F86" s="691"/>
      <c r="G86" s="692"/>
      <c r="H86" s="693"/>
      <c r="I86" s="866"/>
      <c r="J86" s="867"/>
      <c r="K86" s="935">
        <f>+F86+I86</f>
        <v>0</v>
      </c>
      <c r="L86" s="936"/>
      <c r="M86" s="677"/>
      <c r="N86" s="694"/>
      <c r="O86" s="962"/>
      <c r="P86" s="963"/>
      <c r="Q86" s="695"/>
      <c r="R86" s="696"/>
      <c r="S86" s="873"/>
      <c r="T86" s="1557"/>
    </row>
    <row r="87" spans="1:21" ht="22.5" customHeight="1" thickBot="1">
      <c r="A87" s="820"/>
      <c r="B87" s="821"/>
      <c r="C87" s="821"/>
      <c r="D87" s="821"/>
      <c r="E87" s="822"/>
      <c r="F87" s="697"/>
      <c r="G87" s="698"/>
      <c r="H87" s="699"/>
      <c r="I87" s="823"/>
      <c r="J87" s="824"/>
      <c r="K87" s="967">
        <f t="shared" ref="K87:K92" si="9">F87+I87</f>
        <v>0</v>
      </c>
      <c r="L87" s="920"/>
      <c r="M87" s="700"/>
      <c r="N87" s="868" t="s">
        <v>105</v>
      </c>
      <c r="O87" s="869"/>
      <c r="P87" s="870"/>
      <c r="Q87" s="701">
        <f>SUM(O58:P86)+U87</f>
        <v>0</v>
      </c>
      <c r="R87" s="868" t="s">
        <v>106</v>
      </c>
      <c r="S87" s="869"/>
      <c r="T87" s="870"/>
      <c r="U87" s="702">
        <f>SUM(S58:T86)</f>
        <v>0</v>
      </c>
    </row>
    <row r="88" spans="1:21" ht="22.5" customHeight="1" thickBot="1">
      <c r="A88" s="820"/>
      <c r="B88" s="821"/>
      <c r="C88" s="821"/>
      <c r="D88" s="821"/>
      <c r="E88" s="822"/>
      <c r="F88" s="697"/>
      <c r="G88" s="698"/>
      <c r="H88" s="699"/>
      <c r="I88" s="968"/>
      <c r="J88" s="969"/>
      <c r="K88" s="919">
        <f t="shared" si="9"/>
        <v>0</v>
      </c>
      <c r="L88" s="920"/>
      <c r="M88" s="703"/>
      <c r="N88" s="942" t="s">
        <v>107</v>
      </c>
      <c r="O88" s="943"/>
      <c r="P88" s="944"/>
      <c r="Q88" s="704">
        <f>Q54+Q55-Q87</f>
        <v>0</v>
      </c>
    </row>
    <row r="89" spans="1:21" ht="23.25" customHeight="1">
      <c r="A89" s="820"/>
      <c r="B89" s="821"/>
      <c r="C89" s="821"/>
      <c r="D89" s="821"/>
      <c r="E89" s="822"/>
      <c r="F89" s="697"/>
      <c r="G89" s="705"/>
      <c r="H89" s="699"/>
      <c r="I89" s="823"/>
      <c r="J89" s="824"/>
      <c r="K89" s="919">
        <f t="shared" si="9"/>
        <v>0</v>
      </c>
      <c r="L89" s="920"/>
      <c r="M89" s="700"/>
      <c r="N89" s="982" t="s">
        <v>108</v>
      </c>
      <c r="O89" s="983"/>
      <c r="P89" s="983"/>
      <c r="Q89" s="811"/>
    </row>
    <row r="90" spans="1:21" ht="22.5" customHeight="1">
      <c r="A90" s="820"/>
      <c r="B90" s="821"/>
      <c r="C90" s="821"/>
      <c r="D90" s="821"/>
      <c r="E90" s="822"/>
      <c r="F90" s="697"/>
      <c r="G90" s="705"/>
      <c r="H90" s="699"/>
      <c r="I90" s="823"/>
      <c r="J90" s="824"/>
      <c r="K90" s="919">
        <f t="shared" si="9"/>
        <v>0</v>
      </c>
      <c r="L90" s="920"/>
      <c r="M90" s="706"/>
      <c r="N90" s="810"/>
      <c r="O90" s="984"/>
      <c r="P90" s="984"/>
      <c r="Q90" s="985"/>
    </row>
    <row r="91" spans="1:21" ht="23.25" customHeight="1" thickBot="1">
      <c r="A91" s="820"/>
      <c r="B91" s="821"/>
      <c r="C91" s="821"/>
      <c r="D91" s="821"/>
      <c r="E91" s="822"/>
      <c r="F91" s="697"/>
      <c r="G91" s="705"/>
      <c r="H91" s="699"/>
      <c r="I91" s="823"/>
      <c r="J91" s="824"/>
      <c r="K91" s="919">
        <f t="shared" si="9"/>
        <v>0</v>
      </c>
      <c r="L91" s="920"/>
      <c r="M91" s="707"/>
      <c r="N91" s="986"/>
      <c r="O91" s="987"/>
      <c r="P91" s="987"/>
      <c r="Q91" s="988"/>
    </row>
    <row r="92" spans="1:21" ht="22.5" customHeight="1">
      <c r="A92" s="820"/>
      <c r="B92" s="821"/>
      <c r="C92" s="821"/>
      <c r="D92" s="821"/>
      <c r="E92" s="822"/>
      <c r="F92" s="697"/>
      <c r="G92" s="705"/>
      <c r="H92" s="699"/>
      <c r="I92" s="823"/>
      <c r="J92" s="824"/>
      <c r="K92" s="919">
        <f t="shared" si="9"/>
        <v>0</v>
      </c>
      <c r="L92" s="920"/>
      <c r="M92" s="700"/>
      <c r="N92" s="817" t="s">
        <v>109</v>
      </c>
      <c r="O92" s="818"/>
      <c r="P92" s="819"/>
      <c r="Q92" s="947">
        <f>J77-Q88</f>
        <v>0</v>
      </c>
    </row>
    <row r="93" spans="1:21" ht="22.5" customHeight="1" thickBot="1">
      <c r="A93" s="937" t="s">
        <v>110</v>
      </c>
      <c r="B93" s="938"/>
      <c r="C93" s="938"/>
      <c r="D93" s="938"/>
      <c r="E93" s="939"/>
      <c r="F93" s="708">
        <f>SUM(F86:F92)</f>
        <v>0</v>
      </c>
      <c r="G93" s="709"/>
      <c r="H93" s="710"/>
      <c r="I93" s="960">
        <f>SUM(I86:J92)</f>
        <v>0</v>
      </c>
      <c r="J93" s="961"/>
      <c r="K93" s="960">
        <f>SUM(K86:L92)</f>
        <v>0</v>
      </c>
      <c r="L93" s="966"/>
      <c r="M93" s="700"/>
      <c r="N93" s="847" t="s">
        <v>111</v>
      </c>
      <c r="O93" s="848"/>
      <c r="P93" s="849"/>
      <c r="Q93" s="948"/>
    </row>
    <row r="94" spans="1:21" ht="12.75" customHeight="1">
      <c r="A94" s="590"/>
    </row>
    <row r="95" spans="1:21">
      <c r="I95" s="711"/>
    </row>
    <row r="96" spans="1:21">
      <c r="I96" s="711"/>
      <c r="J96" s="711"/>
      <c r="N96" s="918"/>
      <c r="O96" s="918"/>
      <c r="P96" s="918"/>
    </row>
    <row r="97" spans="2:10">
      <c r="I97" s="711"/>
    </row>
    <row r="98" spans="2:10">
      <c r="I98" s="711"/>
    </row>
    <row r="99" spans="2:10">
      <c r="I99" s="711"/>
      <c r="J99" s="711"/>
    </row>
    <row r="101" spans="2:10" ht="15">
      <c r="I101" s="712"/>
    </row>
    <row r="102" spans="2:10" ht="15">
      <c r="B102" s="713"/>
      <c r="C102" s="713"/>
      <c r="D102" s="713"/>
      <c r="E102" s="713"/>
      <c r="F102" s="713"/>
      <c r="G102" s="713"/>
      <c r="H102" s="713"/>
      <c r="I102" s="713"/>
    </row>
    <row r="103" spans="2:10" ht="15">
      <c r="B103" s="713"/>
      <c r="C103" s="713"/>
      <c r="D103" s="713"/>
      <c r="E103" s="713"/>
      <c r="F103" s="713"/>
      <c r="G103" s="713"/>
      <c r="H103" s="713"/>
      <c r="I103" s="713"/>
    </row>
    <row r="104" spans="2:10" ht="15">
      <c r="B104" s="713"/>
      <c r="C104" s="713"/>
      <c r="D104" s="713"/>
      <c r="E104" s="713"/>
      <c r="F104" s="713"/>
      <c r="G104" s="713"/>
      <c r="H104" s="713"/>
      <c r="I104" s="713"/>
    </row>
  </sheetData>
  <sheetProtection algorithmName="SHA-512" hashValue="UWglt+6dGpLn+n1/t9TKoA+HyaHMW/Zks/nXmpAh2MepO1PdMd/Eeyui24aPmBosuAIiMQFD5jR+3+NSC11Yew==" saltValue="iFFJjYqg6M/RqVGJ9zxjZg==" spinCount="100000" sheet="1" formatCells="0" formatColumns="0" formatRows="0" insertColumns="0" insertRows="0" insertHyperlinks="0" deleteRows="0"/>
  <mergeCells count="241">
    <mergeCell ref="O79:P79"/>
    <mergeCell ref="O82:P82"/>
    <mergeCell ref="A83:L83"/>
    <mergeCell ref="N89:Q91"/>
    <mergeCell ref="H66:I66"/>
    <mergeCell ref="O71:P71"/>
    <mergeCell ref="K90:L90"/>
    <mergeCell ref="J59:K59"/>
    <mergeCell ref="J69:K69"/>
    <mergeCell ref="J63:K63"/>
    <mergeCell ref="E73:G73"/>
    <mergeCell ref="E76:G76"/>
    <mergeCell ref="O68:P68"/>
    <mergeCell ref="O69:P69"/>
    <mergeCell ref="O70:P70"/>
    <mergeCell ref="H65:I65"/>
    <mergeCell ref="E59:G59"/>
    <mergeCell ref="H61:I61"/>
    <mergeCell ref="E60:G60"/>
    <mergeCell ref="H60:I60"/>
    <mergeCell ref="H62:I62"/>
    <mergeCell ref="H67:I67"/>
    <mergeCell ref="H59:I59"/>
    <mergeCell ref="H63:I63"/>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67:P67"/>
    <mergeCell ref="N87:P87"/>
    <mergeCell ref="O66:P66"/>
    <mergeCell ref="E77:I77"/>
    <mergeCell ref="E74:G74"/>
    <mergeCell ref="A93:E93"/>
    <mergeCell ref="O81:P81"/>
    <mergeCell ref="N88:P88"/>
    <mergeCell ref="O84:P84"/>
    <mergeCell ref="O72:P72"/>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N96:P96"/>
    <mergeCell ref="O73:P73"/>
    <mergeCell ref="O74:P74"/>
    <mergeCell ref="O75:P75"/>
    <mergeCell ref="K92:L92"/>
    <mergeCell ref="J71:K71"/>
    <mergeCell ref="E80:I80"/>
    <mergeCell ref="J80:K80"/>
    <mergeCell ref="E72:G72"/>
    <mergeCell ref="I89:J89"/>
    <mergeCell ref="H75:I75"/>
    <mergeCell ref="J74:K74"/>
    <mergeCell ref="H73:I73"/>
    <mergeCell ref="A92:E92"/>
    <mergeCell ref="I92:J92"/>
    <mergeCell ref="J73:K73"/>
    <mergeCell ref="A88:E88"/>
    <mergeCell ref="A87:E87"/>
    <mergeCell ref="E75:G75"/>
    <mergeCell ref="J77:K77"/>
    <mergeCell ref="K89:L89"/>
    <mergeCell ref="I87:J87"/>
    <mergeCell ref="K84:L85"/>
    <mergeCell ref="K86:L86"/>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4:E14"/>
    <mergeCell ref="C2:D2"/>
    <mergeCell ref="N51:O51"/>
    <mergeCell ref="H2:I2"/>
    <mergeCell ref="D6:E6"/>
    <mergeCell ref="D16:E16"/>
    <mergeCell ref="H51:I51"/>
    <mergeCell ref="D50:E50"/>
    <mergeCell ref="D47:E47"/>
    <mergeCell ref="D49:E49"/>
    <mergeCell ref="D45:E45"/>
    <mergeCell ref="D48:E48"/>
    <mergeCell ref="F51:G51"/>
    <mergeCell ref="D18:E18"/>
    <mergeCell ref="D13:E13"/>
    <mergeCell ref="M54:P54"/>
    <mergeCell ref="M53:P53"/>
    <mergeCell ref="A57:D57"/>
    <mergeCell ref="D19:E19"/>
    <mergeCell ref="A51:D51"/>
    <mergeCell ref="D35:E35"/>
    <mergeCell ref="D36:E36"/>
    <mergeCell ref="D37:E37"/>
    <mergeCell ref="D38:E38"/>
    <mergeCell ref="D39:E39"/>
    <mergeCell ref="D40:E40"/>
    <mergeCell ref="D29:E29"/>
    <mergeCell ref="D42:E42"/>
    <mergeCell ref="D44:E44"/>
    <mergeCell ref="D30:E30"/>
    <mergeCell ref="D41:E41"/>
    <mergeCell ref="D46:E46"/>
    <mergeCell ref="D43:E43"/>
    <mergeCell ref="H54:I54"/>
    <mergeCell ref="E57:G57"/>
    <mergeCell ref="E54:F54"/>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R56:T56"/>
    <mergeCell ref="S57:T57"/>
    <mergeCell ref="O62:P62"/>
    <mergeCell ref="O63:P63"/>
    <mergeCell ref="S75:T75"/>
    <mergeCell ref="S66:T66"/>
    <mergeCell ref="S76:T76"/>
    <mergeCell ref="S67:T67"/>
    <mergeCell ref="S68:T68"/>
    <mergeCell ref="S73:T73"/>
    <mergeCell ref="S70:T70"/>
    <mergeCell ref="S71:T71"/>
    <mergeCell ref="S72:T72"/>
    <mergeCell ref="S69:T69"/>
    <mergeCell ref="S74:T74"/>
    <mergeCell ref="R87:T87"/>
    <mergeCell ref="S80:T80"/>
    <mergeCell ref="S81:T81"/>
    <mergeCell ref="S86:T86"/>
    <mergeCell ref="S82:T82"/>
    <mergeCell ref="S83:T83"/>
    <mergeCell ref="S84:T84"/>
    <mergeCell ref="S85:T85"/>
    <mergeCell ref="S77:T77"/>
    <mergeCell ref="S78:T78"/>
    <mergeCell ref="S79:T79"/>
    <mergeCell ref="N93:P93"/>
    <mergeCell ref="F1:G1"/>
    <mergeCell ref="E61:G61"/>
    <mergeCell ref="A58:D59"/>
    <mergeCell ref="A61:D61"/>
    <mergeCell ref="E66:G66"/>
    <mergeCell ref="E67:G67"/>
    <mergeCell ref="E68:G68"/>
    <mergeCell ref="E69:G69"/>
    <mergeCell ref="E64:G64"/>
    <mergeCell ref="E65:G65"/>
    <mergeCell ref="E58:G58"/>
    <mergeCell ref="E62:G62"/>
    <mergeCell ref="A2:B2"/>
    <mergeCell ref="D31:E31"/>
    <mergeCell ref="D17:E17"/>
    <mergeCell ref="D11:E11"/>
    <mergeCell ref="D8:E8"/>
    <mergeCell ref="F2:G2"/>
    <mergeCell ref="J66:K66"/>
    <mergeCell ref="I86:J86"/>
    <mergeCell ref="A91:E91"/>
    <mergeCell ref="I91:J91"/>
    <mergeCell ref="A89:E89"/>
    <mergeCell ref="D4:E4"/>
    <mergeCell ref="D7:E7"/>
    <mergeCell ref="D3:E3"/>
    <mergeCell ref="D15:E15"/>
    <mergeCell ref="J53:K53"/>
    <mergeCell ref="H64:I64"/>
    <mergeCell ref="H72:I72"/>
    <mergeCell ref="E63:G63"/>
    <mergeCell ref="N92:P92"/>
    <mergeCell ref="A90:E90"/>
    <mergeCell ref="I90:J90"/>
    <mergeCell ref="A86:E86"/>
    <mergeCell ref="G84:G85"/>
    <mergeCell ref="H84:H85"/>
    <mergeCell ref="I84:J85"/>
    <mergeCell ref="F84:F85"/>
    <mergeCell ref="A84:E85"/>
    <mergeCell ref="H68:I68"/>
    <mergeCell ref="H70:I70"/>
    <mergeCell ref="E70:G70"/>
    <mergeCell ref="E71:G71"/>
    <mergeCell ref="P51:Q51"/>
    <mergeCell ref="E56:I56"/>
    <mergeCell ref="E53:I53"/>
  </mergeCells>
  <phoneticPr fontId="0" type="noConversion"/>
  <dataValidations disablePrompts="1"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112</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16"/>
      <c r="E4" s="1017"/>
      <c r="F4" s="601">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11"/>
      <c r="I6" s="637"/>
      <c r="J6" s="634"/>
      <c r="K6" s="635"/>
      <c r="L6" s="635"/>
      <c r="M6" s="635"/>
      <c r="N6" s="635"/>
      <c r="O6" s="635"/>
      <c r="P6" s="746"/>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0" t="s">
        <v>78</v>
      </c>
      <c r="E50" s="901"/>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3" t="s">
        <v>79</v>
      </c>
      <c r="B51" s="894"/>
      <c r="C51" s="894"/>
      <c r="D51" s="895"/>
      <c r="E51" s="722">
        <f>Jan!E51</f>
        <v>0</v>
      </c>
      <c r="F51" s="1007"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February</v>
      </c>
      <c r="K53" s="1050"/>
      <c r="L53" s="655">
        <f>'BEGIN HERE'!J6</f>
        <v>0</v>
      </c>
      <c r="M53" s="844" t="str">
        <f>Jan!M53</f>
        <v>BANK RECONCILIATION</v>
      </c>
      <c r="N53" s="844"/>
      <c r="O53" s="844"/>
      <c r="P53" s="890"/>
      <c r="Q53" s="656" t="str">
        <f>J53</f>
        <v>February</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Jan!J77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February</v>
      </c>
      <c r="I57" s="854"/>
      <c r="J57" s="953" t="str">
        <f>Jan!J57</f>
        <v>Year to Date</v>
      </c>
      <c r="K57" s="954"/>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05" t="str">
        <f>H3</f>
        <v>Dues</v>
      </c>
      <c r="F58" s="1006"/>
      <c r="G58" s="1006"/>
      <c r="H58" s="881">
        <f>H50</f>
        <v>0</v>
      </c>
      <c r="I58" s="881"/>
      <c r="J58" s="970">
        <f>H58+Jan!J58</f>
        <v>0</v>
      </c>
      <c r="K58" s="970"/>
      <c r="L58" s="759"/>
      <c r="M58" s="677"/>
      <c r="N58" s="678"/>
      <c r="O58" s="874"/>
      <c r="P58" s="875"/>
      <c r="Q58" s="677"/>
      <c r="R58" s="679"/>
      <c r="S58" s="874"/>
      <c r="T58" s="875"/>
    </row>
    <row r="59" spans="1:22" ht="24.95" customHeight="1" thickBot="1">
      <c r="A59" s="855"/>
      <c r="B59" s="855"/>
      <c r="C59" s="855"/>
      <c r="D59" s="855"/>
      <c r="E59" s="1000" t="str">
        <f>I3</f>
        <v>Other</v>
      </c>
      <c r="F59" s="1001"/>
      <c r="G59" s="1001"/>
      <c r="H59" s="927">
        <f>I50</f>
        <v>0</v>
      </c>
      <c r="I59" s="927"/>
      <c r="J59" s="1026">
        <f>H59+Jan!J59</f>
        <v>0</v>
      </c>
      <c r="K59" s="1026"/>
      <c r="L59" s="759"/>
      <c r="M59" s="677"/>
      <c r="N59" s="678"/>
      <c r="O59" s="874"/>
      <c r="P59" s="875"/>
      <c r="Q59" s="677"/>
      <c r="R59" s="679"/>
      <c r="S59" s="874"/>
      <c r="T59" s="875"/>
    </row>
    <row r="60" spans="1:22" ht="30.75" customHeight="1" thickBot="1">
      <c r="B60" s="664"/>
      <c r="C60" s="664"/>
      <c r="D60" s="664"/>
      <c r="E60" s="1009" t="str">
        <f>Jan!E60</f>
        <v>Total Income:</v>
      </c>
      <c r="F60" s="1010"/>
      <c r="G60" s="1011"/>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12" t="str">
        <f>Jan!E61</f>
        <v>EXPENSES</v>
      </c>
      <c r="F61" s="1013"/>
      <c r="G61" s="1014"/>
      <c r="H61" s="1021" t="str">
        <f>C2</f>
        <v>February</v>
      </c>
      <c r="I61" s="1022"/>
      <c r="J61" s="1047" t="str">
        <f>J57</f>
        <v>Year to Date</v>
      </c>
      <c r="K61" s="1048"/>
      <c r="L61" s="757"/>
      <c r="M61" s="677"/>
      <c r="N61" s="678"/>
      <c r="O61" s="874"/>
      <c r="P61" s="875"/>
      <c r="Q61" s="677"/>
      <c r="R61" s="679"/>
      <c r="S61" s="874"/>
      <c r="T61" s="875"/>
    </row>
    <row r="62" spans="1:22" ht="24.95" customHeight="1">
      <c r="E62" s="1005" t="str">
        <f>J3</f>
        <v>CUPE Per Capita</v>
      </c>
      <c r="F62" s="1006"/>
      <c r="G62" s="1006"/>
      <c r="H62" s="881">
        <f>J50</f>
        <v>0</v>
      </c>
      <c r="I62" s="881"/>
      <c r="J62" s="970">
        <f>H62+Jan!J62</f>
        <v>0</v>
      </c>
      <c r="K62" s="970"/>
      <c r="L62" s="759"/>
      <c r="M62" s="677"/>
      <c r="N62" s="678"/>
      <c r="O62" s="874"/>
      <c r="P62" s="875"/>
      <c r="Q62" s="677"/>
      <c r="R62" s="679"/>
      <c r="S62" s="874"/>
      <c r="T62" s="875"/>
    </row>
    <row r="63" spans="1:22" ht="24.95" customHeight="1">
      <c r="E63" s="998" t="str">
        <f>K3</f>
        <v>Affiliation Fees</v>
      </c>
      <c r="F63" s="999"/>
      <c r="G63" s="999"/>
      <c r="H63" s="814">
        <f>K50</f>
        <v>0</v>
      </c>
      <c r="I63" s="814"/>
      <c r="J63" s="1020">
        <f>H63+Jan!J63</f>
        <v>0</v>
      </c>
      <c r="K63" s="1020"/>
      <c r="L63" s="759"/>
      <c r="M63" s="677"/>
      <c r="N63" s="678"/>
      <c r="O63" s="874"/>
      <c r="P63" s="875"/>
      <c r="Q63" s="677"/>
      <c r="R63" s="679"/>
      <c r="S63" s="874"/>
      <c r="T63" s="875"/>
    </row>
    <row r="64" spans="1:22" ht="24.95" customHeight="1">
      <c r="E64" s="998" t="str">
        <f>L3</f>
        <v>Salaries</v>
      </c>
      <c r="F64" s="999"/>
      <c r="G64" s="999"/>
      <c r="H64" s="814">
        <f>L50</f>
        <v>0</v>
      </c>
      <c r="I64" s="814"/>
      <c r="J64" s="1020">
        <f>H64+Jan!J64</f>
        <v>0</v>
      </c>
      <c r="K64" s="1020"/>
      <c r="L64" s="759"/>
      <c r="M64" s="677"/>
      <c r="N64" s="678"/>
      <c r="O64" s="874"/>
      <c r="P64" s="875"/>
      <c r="Q64" s="677"/>
      <c r="R64" s="679"/>
      <c r="S64" s="874"/>
      <c r="T64" s="875"/>
    </row>
    <row r="65" spans="1:20" ht="24.95" customHeight="1">
      <c r="E65" s="998" t="str">
        <f>M3</f>
        <v>Operating Expenses</v>
      </c>
      <c r="F65" s="999"/>
      <c r="G65" s="999"/>
      <c r="H65" s="814">
        <f>M50</f>
        <v>0</v>
      </c>
      <c r="I65" s="814"/>
      <c r="J65" s="1020">
        <f>H65+Jan!J65</f>
        <v>0</v>
      </c>
      <c r="K65" s="1020"/>
      <c r="L65" s="759"/>
      <c r="M65" s="677"/>
      <c r="N65" s="678"/>
      <c r="O65" s="874"/>
      <c r="P65" s="875"/>
      <c r="Q65" s="677"/>
      <c r="R65" s="679"/>
      <c r="S65" s="874"/>
      <c r="T65" s="875"/>
    </row>
    <row r="66" spans="1:20" ht="24.95" customHeight="1">
      <c r="E66" s="998" t="str">
        <f>N3</f>
        <v>Special Purchases</v>
      </c>
      <c r="F66" s="999"/>
      <c r="G66" s="999"/>
      <c r="H66" s="814">
        <f>N50</f>
        <v>0</v>
      </c>
      <c r="I66" s="814"/>
      <c r="J66" s="1020">
        <f>H66+Jan!J66</f>
        <v>0</v>
      </c>
      <c r="K66" s="1020"/>
      <c r="L66" s="759"/>
      <c r="M66" s="677"/>
      <c r="N66" s="678"/>
      <c r="O66" s="874"/>
      <c r="P66" s="875"/>
      <c r="Q66" s="677"/>
      <c r="R66" s="679"/>
      <c r="S66" s="874"/>
      <c r="T66" s="875"/>
    </row>
    <row r="67" spans="1:20" ht="24.95" customHeight="1">
      <c r="E67" s="998" t="str">
        <f>O3</f>
        <v>Executive Expenses</v>
      </c>
      <c r="F67" s="999"/>
      <c r="G67" s="999"/>
      <c r="H67" s="814">
        <f>O50</f>
        <v>0</v>
      </c>
      <c r="I67" s="814"/>
      <c r="J67" s="1020">
        <f>H67+Jan!J67</f>
        <v>0</v>
      </c>
      <c r="K67" s="1020"/>
      <c r="L67" s="759"/>
      <c r="M67" s="677"/>
      <c r="N67" s="678"/>
      <c r="O67" s="874"/>
      <c r="P67" s="875"/>
      <c r="Q67" s="677"/>
      <c r="R67" s="679"/>
      <c r="S67" s="874"/>
      <c r="T67" s="875"/>
    </row>
    <row r="68" spans="1:20" ht="24.95" customHeight="1">
      <c r="E68" s="1002" t="str">
        <f>P3</f>
        <v>Bargaining Expenses</v>
      </c>
      <c r="F68" s="1003"/>
      <c r="G68" s="1004"/>
      <c r="H68" s="814">
        <f>P50</f>
        <v>0</v>
      </c>
      <c r="I68" s="814"/>
      <c r="J68" s="1020">
        <f>H68+Jan!J68</f>
        <v>0</v>
      </c>
      <c r="K68" s="1020"/>
      <c r="L68" s="759"/>
      <c r="M68" s="677"/>
      <c r="N68" s="678"/>
      <c r="O68" s="874"/>
      <c r="P68" s="875"/>
      <c r="Q68" s="677"/>
      <c r="R68" s="679"/>
      <c r="S68" s="874"/>
      <c r="T68" s="875"/>
    </row>
    <row r="69" spans="1:20" ht="24.95" customHeight="1">
      <c r="E69" s="998" t="str">
        <f>Q3</f>
        <v>Grievances/ Arbitration</v>
      </c>
      <c r="F69" s="999"/>
      <c r="G69" s="999"/>
      <c r="H69" s="814">
        <f>Q50</f>
        <v>0</v>
      </c>
      <c r="I69" s="814"/>
      <c r="J69" s="1020">
        <f>H69+Jan!J69</f>
        <v>0</v>
      </c>
      <c r="K69" s="1020"/>
      <c r="L69" s="759"/>
      <c r="M69" s="677"/>
      <c r="N69" s="678"/>
      <c r="O69" s="874"/>
      <c r="P69" s="875"/>
      <c r="Q69" s="677"/>
      <c r="R69" s="679"/>
      <c r="S69" s="874"/>
      <c r="T69" s="875"/>
    </row>
    <row r="70" spans="1:20" ht="24.95" customHeight="1">
      <c r="E70" s="1002" t="str">
        <f>R3</f>
        <v>Committee Expenses</v>
      </c>
      <c r="F70" s="1003"/>
      <c r="G70" s="1004"/>
      <c r="H70" s="1029">
        <f>R50</f>
        <v>0</v>
      </c>
      <c r="I70" s="1030"/>
      <c r="J70" s="1027">
        <f>H70+Jan!J70</f>
        <v>0</v>
      </c>
      <c r="K70" s="1028"/>
      <c r="L70" s="759"/>
      <c r="M70" s="677"/>
      <c r="N70" s="678"/>
      <c r="O70" s="874"/>
      <c r="P70" s="875"/>
      <c r="Q70" s="677"/>
      <c r="R70" s="679"/>
      <c r="S70" s="874"/>
      <c r="T70" s="875"/>
    </row>
    <row r="71" spans="1:20" ht="24.95" customHeight="1">
      <c r="E71" s="1002" t="str">
        <f>S3</f>
        <v>Conventions/ Conferences</v>
      </c>
      <c r="F71" s="1003"/>
      <c r="G71" s="1004"/>
      <c r="H71" s="1029">
        <f>S50</f>
        <v>0</v>
      </c>
      <c r="I71" s="1030"/>
      <c r="J71" s="1027">
        <f>H71+Jan!J71</f>
        <v>0</v>
      </c>
      <c r="K71" s="1028"/>
      <c r="L71" s="759"/>
      <c r="M71" s="677"/>
      <c r="N71" s="678"/>
      <c r="O71" s="874"/>
      <c r="P71" s="875"/>
      <c r="Q71" s="677"/>
      <c r="R71" s="679"/>
      <c r="S71" s="874"/>
      <c r="T71" s="875"/>
    </row>
    <row r="72" spans="1:20" ht="24.95" customHeight="1">
      <c r="E72" s="1002" t="str">
        <f>T3</f>
        <v>Education</v>
      </c>
      <c r="F72" s="1003"/>
      <c r="G72" s="1004"/>
      <c r="H72" s="1029">
        <f>T50</f>
        <v>0</v>
      </c>
      <c r="I72" s="1030"/>
      <c r="J72" s="1027">
        <f>H72+Jan!J72</f>
        <v>0</v>
      </c>
      <c r="K72" s="1028"/>
      <c r="L72" s="759"/>
      <c r="M72" s="677"/>
      <c r="N72" s="678"/>
      <c r="O72" s="874"/>
      <c r="P72" s="875"/>
      <c r="Q72" s="677"/>
      <c r="R72" s="679"/>
      <c r="S72" s="874"/>
      <c r="T72" s="875"/>
    </row>
    <row r="73" spans="1:20" ht="29.25" customHeight="1">
      <c r="E73" s="1002" t="str">
        <f>U3</f>
        <v>Contributions/ Donations</v>
      </c>
      <c r="F73" s="1003"/>
      <c r="G73" s="1004"/>
      <c r="H73" s="1029">
        <f>U50</f>
        <v>0</v>
      </c>
      <c r="I73" s="1030"/>
      <c r="J73" s="1027">
        <f>H73+Jan!J73</f>
        <v>0</v>
      </c>
      <c r="K73" s="1028"/>
      <c r="L73" s="759"/>
      <c r="M73" s="677"/>
      <c r="N73" s="678"/>
      <c r="O73" s="874"/>
      <c r="P73" s="875"/>
      <c r="Q73" s="677"/>
      <c r="R73" s="679"/>
      <c r="S73" s="874"/>
      <c r="T73" s="875"/>
    </row>
    <row r="74" spans="1:20" ht="24.75" customHeight="1" thickBot="1">
      <c r="E74" s="1000" t="str">
        <f>V3</f>
        <v>Other</v>
      </c>
      <c r="F74" s="1001"/>
      <c r="G74" s="1001"/>
      <c r="H74" s="927">
        <f>V50</f>
        <v>0</v>
      </c>
      <c r="I74" s="927"/>
      <c r="J74" s="1026">
        <f>H74+Jan!J74</f>
        <v>0</v>
      </c>
      <c r="K74" s="1026"/>
      <c r="L74" s="759"/>
      <c r="M74" s="677"/>
      <c r="N74" s="678"/>
      <c r="O74" s="874"/>
      <c r="P74" s="875"/>
      <c r="Q74" s="677"/>
      <c r="R74" s="679"/>
      <c r="S74" s="874"/>
      <c r="T74" s="875"/>
    </row>
    <row r="75" spans="1:20" ht="24.75" customHeight="1" thickBot="1">
      <c r="B75" s="681"/>
      <c r="C75" s="681"/>
      <c r="D75" s="681"/>
      <c r="E75" s="1031" t="str">
        <f>Jan!E75</f>
        <v>Total Expenses:</v>
      </c>
      <c r="F75" s="1032"/>
      <c r="G75" s="1033"/>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34" t="str">
        <f>Jan!E76</f>
        <v>Surplus (Deficit) for the Period:</v>
      </c>
      <c r="F76" s="1035"/>
      <c r="G76" s="1036"/>
      <c r="H76" s="1037">
        <f>H60-H75</f>
        <v>0</v>
      </c>
      <c r="I76" s="1038"/>
      <c r="J76" s="955"/>
      <c r="K76" s="956"/>
      <c r="L76" s="755"/>
      <c r="M76" s="677"/>
      <c r="N76" s="678" t="s">
        <v>114</v>
      </c>
      <c r="O76" s="874"/>
      <c r="P76" s="875"/>
      <c r="Q76" s="677"/>
      <c r="R76" s="679" t="s">
        <v>114</v>
      </c>
      <c r="S76" s="874"/>
      <c r="T76" s="875"/>
    </row>
    <row r="77" spans="1:20" ht="24.75" customHeight="1" thickBot="1">
      <c r="B77" s="681"/>
      <c r="C77" s="681"/>
      <c r="D77" s="681"/>
      <c r="E77" s="1051" t="s">
        <v>15</v>
      </c>
      <c r="F77" s="1052"/>
      <c r="G77" s="1052"/>
      <c r="H77" s="1052"/>
      <c r="I77" s="1053"/>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8">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8"/>
        <v>0</v>
      </c>
      <c r="L88" s="920"/>
      <c r="M88" s="703"/>
      <c r="N88" s="942" t="s">
        <v>107</v>
      </c>
      <c r="O88" s="943"/>
      <c r="P88" s="944"/>
      <c r="Q88" s="741">
        <f>Q54+Q55-Q87</f>
        <v>0</v>
      </c>
    </row>
    <row r="89" spans="1:21" ht="23.25" customHeight="1">
      <c r="A89" s="820"/>
      <c r="B89" s="821"/>
      <c r="C89" s="821"/>
      <c r="D89" s="821"/>
      <c r="E89" s="822"/>
      <c r="F89" s="697"/>
      <c r="G89" s="705"/>
      <c r="H89" s="699"/>
      <c r="I89" s="823"/>
      <c r="J89" s="824"/>
      <c r="K89" s="967">
        <f t="shared" si="8"/>
        <v>0</v>
      </c>
      <c r="L89" s="920"/>
      <c r="M89" s="706"/>
      <c r="N89" s="982" t="s">
        <v>108</v>
      </c>
      <c r="O89" s="983"/>
      <c r="P89" s="983"/>
      <c r="Q89" s="811"/>
    </row>
    <row r="90" spans="1:21" ht="23.25" customHeight="1">
      <c r="A90" s="820"/>
      <c r="B90" s="821"/>
      <c r="C90" s="821"/>
      <c r="D90" s="821"/>
      <c r="E90" s="822"/>
      <c r="F90" s="697"/>
      <c r="G90" s="705"/>
      <c r="H90" s="699"/>
      <c r="I90" s="823"/>
      <c r="J90" s="824"/>
      <c r="K90" s="967">
        <f t="shared" si="8"/>
        <v>0</v>
      </c>
      <c r="L90" s="920"/>
      <c r="M90" s="706"/>
      <c r="N90" s="810"/>
      <c r="O90" s="984"/>
      <c r="P90" s="984"/>
      <c r="Q90" s="985"/>
    </row>
    <row r="91" spans="1:21" ht="23.25" customHeight="1" thickBot="1">
      <c r="A91" s="820"/>
      <c r="B91" s="821"/>
      <c r="C91" s="821"/>
      <c r="D91" s="821"/>
      <c r="E91" s="822"/>
      <c r="F91" s="697"/>
      <c r="G91" s="705"/>
      <c r="H91" s="699"/>
      <c r="I91" s="823"/>
      <c r="J91" s="824"/>
      <c r="K91" s="967">
        <f t="shared" si="8"/>
        <v>0</v>
      </c>
      <c r="L91" s="920"/>
      <c r="M91" s="707"/>
      <c r="N91" s="986"/>
      <c r="O91" s="987"/>
      <c r="P91" s="987"/>
      <c r="Q91" s="988"/>
    </row>
    <row r="92" spans="1:21" ht="23.25" customHeight="1">
      <c r="A92" s="820"/>
      <c r="B92" s="821"/>
      <c r="C92" s="821"/>
      <c r="D92" s="821"/>
      <c r="E92" s="822"/>
      <c r="F92" s="697"/>
      <c r="G92" s="705"/>
      <c r="H92" s="699"/>
      <c r="I92" s="823"/>
      <c r="J92" s="824"/>
      <c r="K92" s="967">
        <f t="shared" si="8"/>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c r="I96" s="711"/>
    </row>
    <row r="97" spans="2:15">
      <c r="I97" s="711"/>
      <c r="J97" s="711"/>
    </row>
    <row r="98" spans="2:15" ht="15">
      <c r="J98" s="711"/>
      <c r="M98" s="712"/>
      <c r="N98" s="712"/>
      <c r="O98" s="712"/>
    </row>
    <row r="99" spans="2:15" ht="15">
      <c r="I99" s="712"/>
      <c r="J99" s="711"/>
    </row>
    <row r="100" spans="2:15" ht="15.75">
      <c r="I100" s="732"/>
    </row>
    <row r="101" spans="2:15" ht="15">
      <c r="I101" s="712"/>
    </row>
    <row r="103" spans="2:15">
      <c r="I103" s="711"/>
    </row>
    <row r="104" spans="2:15">
      <c r="I104" s="711"/>
    </row>
    <row r="105" spans="2:15">
      <c r="I105" s="711"/>
    </row>
    <row r="106" spans="2:15">
      <c r="I106" s="711"/>
    </row>
    <row r="107" spans="2:15">
      <c r="I107" s="711"/>
      <c r="J107" s="711"/>
    </row>
    <row r="109" spans="2:15" ht="15">
      <c r="I109" s="712"/>
    </row>
    <row r="110" spans="2:15" ht="15">
      <c r="B110" s="713"/>
      <c r="C110" s="713"/>
      <c r="D110" s="713"/>
      <c r="E110" s="713"/>
      <c r="F110" s="713"/>
      <c r="G110" s="713"/>
      <c r="H110" s="713"/>
      <c r="I110" s="713"/>
    </row>
    <row r="111" spans="2:15" ht="15">
      <c r="B111" s="713"/>
      <c r="C111" s="713"/>
      <c r="D111" s="713"/>
      <c r="E111" s="713"/>
      <c r="F111" s="713"/>
      <c r="G111" s="713"/>
      <c r="H111" s="713"/>
      <c r="I111" s="713"/>
    </row>
    <row r="112" spans="2:15" ht="15">
      <c r="B112" s="713"/>
      <c r="C112" s="713"/>
      <c r="D112" s="713"/>
      <c r="E112" s="713"/>
      <c r="F112" s="713"/>
      <c r="G112" s="713"/>
      <c r="H112" s="713"/>
      <c r="I112" s="713"/>
    </row>
  </sheetData>
  <sheetProtection algorithmName="SHA-512" hashValue="VLJgOno+HdneQBPFpnZWIygNv3me63T1uutd/tItH3HY1HEqqe0luF2+jVzl6ah9qzwLCFT1lvN3rtTDG7FCMA==" saltValue="CTIMgO/yQmegw3ulwUOoIg==" spinCount="100000" sheet="1" formatCells="0" formatColumns="0" formatRows="0" insertColumns="0" insertRows="0" insertHyperlinks="0" deleteRows="0"/>
  <mergeCells count="245">
    <mergeCell ref="E77:I77"/>
    <mergeCell ref="E82:I82"/>
    <mergeCell ref="N87:P87"/>
    <mergeCell ref="E80:I80"/>
    <mergeCell ref="J80:K80"/>
    <mergeCell ref="Q92:Q93"/>
    <mergeCell ref="A86:E86"/>
    <mergeCell ref="I86:J86"/>
    <mergeCell ref="K86:L86"/>
    <mergeCell ref="A87:E87"/>
    <mergeCell ref="A91:E91"/>
    <mergeCell ref="I89:J89"/>
    <mergeCell ref="I87:J87"/>
    <mergeCell ref="N89:Q91"/>
    <mergeCell ref="N92:P92"/>
    <mergeCell ref="N93:P93"/>
    <mergeCell ref="D43:E43"/>
    <mergeCell ref="D50:E50"/>
    <mergeCell ref="K89:L89"/>
    <mergeCell ref="G84:G85"/>
    <mergeCell ref="H84:H85"/>
    <mergeCell ref="I84:J85"/>
    <mergeCell ref="K84:L85"/>
    <mergeCell ref="K87:L87"/>
    <mergeCell ref="K88:L88"/>
    <mergeCell ref="H70:I70"/>
    <mergeCell ref="E69:G69"/>
    <mergeCell ref="H69:I69"/>
    <mergeCell ref="D47:E47"/>
    <mergeCell ref="D48:E48"/>
    <mergeCell ref="D49:E49"/>
    <mergeCell ref="D45:E45"/>
    <mergeCell ref="H71:I71"/>
    <mergeCell ref="A83:L83"/>
    <mergeCell ref="A84:E85"/>
    <mergeCell ref="H73:I73"/>
    <mergeCell ref="J73:K73"/>
    <mergeCell ref="J72:K72"/>
    <mergeCell ref="J77:K77"/>
    <mergeCell ref="H75:I75"/>
    <mergeCell ref="J69:K69"/>
    <mergeCell ref="J68:K68"/>
    <mergeCell ref="J67:K67"/>
    <mergeCell ref="N55:P55"/>
    <mergeCell ref="N56:P56"/>
    <mergeCell ref="O61:P61"/>
    <mergeCell ref="O71:P71"/>
    <mergeCell ref="O72:P72"/>
    <mergeCell ref="O73:P73"/>
    <mergeCell ref="O59:P59"/>
    <mergeCell ref="O60:P60"/>
    <mergeCell ref="O70:P70"/>
    <mergeCell ref="D39:E39"/>
    <mergeCell ref="D40:E40"/>
    <mergeCell ref="D41:E41"/>
    <mergeCell ref="D27:E27"/>
    <mergeCell ref="D29:E29"/>
    <mergeCell ref="D31:E31"/>
    <mergeCell ref="D37:E37"/>
    <mergeCell ref="D38:E38"/>
    <mergeCell ref="D33:E33"/>
    <mergeCell ref="D30:E30"/>
    <mergeCell ref="D28:E28"/>
    <mergeCell ref="D20:E20"/>
    <mergeCell ref="D9:E9"/>
    <mergeCell ref="D10:E10"/>
    <mergeCell ref="D11:E11"/>
    <mergeCell ref="D26:E26"/>
    <mergeCell ref="D17:E17"/>
    <mergeCell ref="D18:E18"/>
    <mergeCell ref="D24:E24"/>
    <mergeCell ref="D25:E25"/>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J56:K56"/>
    <mergeCell ref="J57:K57"/>
    <mergeCell ref="H59:I59"/>
    <mergeCell ref="H58:I58"/>
    <mergeCell ref="J53:K53"/>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I92:J92"/>
    <mergeCell ref="A93:E93"/>
    <mergeCell ref="A88:E88"/>
    <mergeCell ref="I88:J88"/>
    <mergeCell ref="A90:E90"/>
    <mergeCell ref="E71:G71"/>
    <mergeCell ref="J74:K74"/>
    <mergeCell ref="J70:K70"/>
    <mergeCell ref="E70:G70"/>
    <mergeCell ref="O75:P75"/>
    <mergeCell ref="N88:P88"/>
    <mergeCell ref="O86:P86"/>
    <mergeCell ref="O84:P84"/>
    <mergeCell ref="O85:P85"/>
    <mergeCell ref="O81:P81"/>
    <mergeCell ref="O78:P78"/>
    <mergeCell ref="O79:P79"/>
    <mergeCell ref="O83:P83"/>
    <mergeCell ref="J71:K71"/>
    <mergeCell ref="O74:P74"/>
    <mergeCell ref="H72:I72"/>
    <mergeCell ref="E72:G72"/>
    <mergeCell ref="E73:G73"/>
    <mergeCell ref="E74:G74"/>
    <mergeCell ref="H74:I74"/>
    <mergeCell ref="E75:G75"/>
    <mergeCell ref="J75:K75"/>
    <mergeCell ref="E76:G76"/>
    <mergeCell ref="H76:I76"/>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S78:T78"/>
    <mergeCell ref="O76:P76"/>
    <mergeCell ref="O69:P69"/>
    <mergeCell ref="O80:P80"/>
    <mergeCell ref="O77:P77"/>
    <mergeCell ref="S79:T79"/>
    <mergeCell ref="S80:T80"/>
    <mergeCell ref="S82:T82"/>
    <mergeCell ref="S70:T70"/>
    <mergeCell ref="H1:V1"/>
    <mergeCell ref="J76:K76"/>
    <mergeCell ref="P51:Q51"/>
    <mergeCell ref="O64:P64"/>
    <mergeCell ref="O65:P65"/>
    <mergeCell ref="O66:P66"/>
    <mergeCell ref="O67:P67"/>
    <mergeCell ref="O82:P82"/>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R56:T56"/>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 ref="D3:E3"/>
    <mergeCell ref="D19:E19"/>
    <mergeCell ref="F1:G1"/>
    <mergeCell ref="C2:D2"/>
    <mergeCell ref="E66:G66"/>
    <mergeCell ref="E59:G59"/>
    <mergeCell ref="A58:D59"/>
    <mergeCell ref="E68:G68"/>
    <mergeCell ref="E64:G64"/>
    <mergeCell ref="E54:F54"/>
    <mergeCell ref="E58:G58"/>
    <mergeCell ref="F51:G51"/>
    <mergeCell ref="E63:G63"/>
    <mergeCell ref="E62:G62"/>
    <mergeCell ref="E60:G60"/>
    <mergeCell ref="E53:I53"/>
    <mergeCell ref="H65:I65"/>
    <mergeCell ref="E67:G67"/>
    <mergeCell ref="E57:G57"/>
    <mergeCell ref="E61:G61"/>
    <mergeCell ref="H62:I62"/>
    <mergeCell ref="A57:D57"/>
    <mergeCell ref="A51:D51"/>
    <mergeCell ref="H2:I2"/>
    <mergeCell ref="D44:E44"/>
    <mergeCell ref="D46:E46"/>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115</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614" t="s">
        <v>62</v>
      </c>
      <c r="G3" s="596" t="s">
        <v>63</v>
      </c>
      <c r="H3" s="614" t="s">
        <v>64</v>
      </c>
      <c r="I3" s="615" t="s">
        <v>65</v>
      </c>
      <c r="J3" s="61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17">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SUM(J16:V16)</f>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0" t="s">
        <v>78</v>
      </c>
      <c r="E50" s="901"/>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3" t="s">
        <v>79</v>
      </c>
      <c r="B51" s="894"/>
      <c r="C51" s="894"/>
      <c r="D51" s="895"/>
      <c r="E51" s="722">
        <f>Jan!E51</f>
        <v>0</v>
      </c>
      <c r="F51" s="1007"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March</v>
      </c>
      <c r="K53" s="1050"/>
      <c r="L53" s="655">
        <f>'BEGIN HERE'!J6</f>
        <v>0</v>
      </c>
      <c r="M53" s="844" t="str">
        <f>Jan!M53</f>
        <v>BANK RECONCILIATION</v>
      </c>
      <c r="N53" s="844"/>
      <c r="O53" s="844"/>
      <c r="P53" s="890"/>
      <c r="Q53" s="656" t="str">
        <f>J53</f>
        <v>March</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Feb!J77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March</v>
      </c>
      <c r="I57" s="854"/>
      <c r="J57" s="953" t="str">
        <f>Jan!J57</f>
        <v>Year to Date</v>
      </c>
      <c r="K57" s="1062"/>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05" t="str">
        <f>H3</f>
        <v>Dues</v>
      </c>
      <c r="F58" s="1006"/>
      <c r="G58" s="1006"/>
      <c r="H58" s="881">
        <f>H50</f>
        <v>0</v>
      </c>
      <c r="I58" s="881"/>
      <c r="J58" s="970">
        <f>H58+Feb!J58</f>
        <v>0</v>
      </c>
      <c r="K58" s="970"/>
      <c r="L58" s="759"/>
      <c r="M58" s="677"/>
      <c r="N58" s="678"/>
      <c r="O58" s="874"/>
      <c r="P58" s="875"/>
      <c r="Q58" s="677"/>
      <c r="R58" s="679"/>
      <c r="S58" s="874"/>
      <c r="T58" s="875"/>
    </row>
    <row r="59" spans="1:22" ht="24.95" customHeight="1" thickBot="1">
      <c r="A59" s="855"/>
      <c r="B59" s="855"/>
      <c r="C59" s="855"/>
      <c r="D59" s="855"/>
      <c r="E59" s="1000" t="str">
        <f>I3</f>
        <v>Other</v>
      </c>
      <c r="F59" s="1001"/>
      <c r="G59" s="1001"/>
      <c r="H59" s="927">
        <f>I50</f>
        <v>0</v>
      </c>
      <c r="I59" s="927"/>
      <c r="J59" s="1026">
        <f>H59+Feb!J59</f>
        <v>0</v>
      </c>
      <c r="K59" s="1026"/>
      <c r="L59" s="759"/>
      <c r="M59" s="677"/>
      <c r="N59" s="678"/>
      <c r="O59" s="874"/>
      <c r="P59" s="875"/>
      <c r="Q59" s="677"/>
      <c r="R59" s="679"/>
      <c r="S59" s="874"/>
      <c r="T59" s="875"/>
    </row>
    <row r="60" spans="1:22" ht="30.75" customHeight="1" thickBot="1">
      <c r="B60" s="664"/>
      <c r="C60" s="664"/>
      <c r="D60" s="664"/>
      <c r="E60" s="1009" t="str">
        <f>Jan!E60</f>
        <v>Total Income:</v>
      </c>
      <c r="F60" s="1010"/>
      <c r="G60" s="1011"/>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12" t="str">
        <f>Jan!E61</f>
        <v>EXPENSES</v>
      </c>
      <c r="F61" s="1013"/>
      <c r="G61" s="1014"/>
      <c r="H61" s="1021" t="str">
        <f>C2</f>
        <v>March</v>
      </c>
      <c r="I61" s="1022"/>
      <c r="J61" s="1047" t="str">
        <f>J57</f>
        <v>Year to Date</v>
      </c>
      <c r="K61" s="1048"/>
      <c r="L61" s="759"/>
      <c r="M61" s="677"/>
      <c r="N61" s="678"/>
      <c r="O61" s="874"/>
      <c r="P61" s="875"/>
      <c r="Q61" s="677"/>
      <c r="R61" s="679"/>
      <c r="S61" s="874"/>
      <c r="T61" s="875"/>
    </row>
    <row r="62" spans="1:22" ht="24.95" customHeight="1">
      <c r="E62" s="1005" t="str">
        <f>J3</f>
        <v>CUPE Per Capita</v>
      </c>
      <c r="F62" s="1006"/>
      <c r="G62" s="1006"/>
      <c r="H62" s="1060">
        <f>J50</f>
        <v>0</v>
      </c>
      <c r="I62" s="1061"/>
      <c r="J62" s="1063">
        <f>H62+Feb!J62</f>
        <v>0</v>
      </c>
      <c r="K62" s="1064"/>
      <c r="L62" s="759"/>
      <c r="M62" s="677"/>
      <c r="N62" s="678"/>
      <c r="O62" s="874"/>
      <c r="P62" s="875"/>
      <c r="Q62" s="677"/>
      <c r="R62" s="679"/>
      <c r="S62" s="874"/>
      <c r="T62" s="875"/>
    </row>
    <row r="63" spans="1:22" ht="24.95" customHeight="1">
      <c r="E63" s="998" t="str">
        <f>K3</f>
        <v>Affiliation Fees</v>
      </c>
      <c r="F63" s="999"/>
      <c r="G63" s="999"/>
      <c r="H63" s="1029">
        <f>K50</f>
        <v>0</v>
      </c>
      <c r="I63" s="1030"/>
      <c r="J63" s="1027">
        <f>H63+Feb!J63</f>
        <v>0</v>
      </c>
      <c r="K63" s="1028"/>
      <c r="L63" s="759"/>
      <c r="M63" s="677"/>
      <c r="N63" s="678"/>
      <c r="O63" s="874"/>
      <c r="P63" s="875"/>
      <c r="Q63" s="677"/>
      <c r="R63" s="679"/>
      <c r="S63" s="874"/>
      <c r="T63" s="875"/>
    </row>
    <row r="64" spans="1:22" ht="24.95" customHeight="1">
      <c r="E64" s="998" t="str">
        <f>L3</f>
        <v>Salaries</v>
      </c>
      <c r="F64" s="999"/>
      <c r="G64" s="999"/>
      <c r="H64" s="1029">
        <f>L50</f>
        <v>0</v>
      </c>
      <c r="I64" s="1030"/>
      <c r="J64" s="1027">
        <f>H64+Feb!J64</f>
        <v>0</v>
      </c>
      <c r="K64" s="1028"/>
      <c r="L64" s="759"/>
      <c r="M64" s="677"/>
      <c r="N64" s="678"/>
      <c r="O64" s="874"/>
      <c r="P64" s="875"/>
      <c r="Q64" s="677"/>
      <c r="R64" s="679"/>
      <c r="S64" s="874"/>
      <c r="T64" s="875"/>
    </row>
    <row r="65" spans="1:20" ht="24.95" customHeight="1">
      <c r="E65" s="998" t="str">
        <f>M3</f>
        <v>Operating Expenses</v>
      </c>
      <c r="F65" s="999"/>
      <c r="G65" s="999"/>
      <c r="H65" s="1029">
        <f>M50</f>
        <v>0</v>
      </c>
      <c r="I65" s="1030"/>
      <c r="J65" s="1027">
        <f>H65+Feb!J65</f>
        <v>0</v>
      </c>
      <c r="K65" s="1028"/>
      <c r="L65" s="759"/>
      <c r="M65" s="677"/>
      <c r="N65" s="678"/>
      <c r="O65" s="874"/>
      <c r="P65" s="875"/>
      <c r="Q65" s="677"/>
      <c r="R65" s="679"/>
      <c r="S65" s="874"/>
      <c r="T65" s="875"/>
    </row>
    <row r="66" spans="1:20" ht="24.95" customHeight="1">
      <c r="E66" s="998" t="str">
        <f>N3</f>
        <v>Special Purchases</v>
      </c>
      <c r="F66" s="999"/>
      <c r="G66" s="999"/>
      <c r="H66" s="1029">
        <f>N50</f>
        <v>0</v>
      </c>
      <c r="I66" s="1030"/>
      <c r="J66" s="1027">
        <f>H66+Feb!J66</f>
        <v>0</v>
      </c>
      <c r="K66" s="1028"/>
      <c r="L66" s="759"/>
      <c r="M66" s="677"/>
      <c r="N66" s="678"/>
      <c r="O66" s="874"/>
      <c r="P66" s="875"/>
      <c r="Q66" s="677"/>
      <c r="R66" s="679"/>
      <c r="S66" s="874"/>
      <c r="T66" s="875"/>
    </row>
    <row r="67" spans="1:20" ht="24.95" customHeight="1">
      <c r="E67" s="998" t="str">
        <f>O3</f>
        <v>Executive Expenses</v>
      </c>
      <c r="F67" s="999"/>
      <c r="G67" s="999"/>
      <c r="H67" s="1029">
        <f>O50</f>
        <v>0</v>
      </c>
      <c r="I67" s="1030"/>
      <c r="J67" s="1027">
        <f>H67+Feb!J67</f>
        <v>0</v>
      </c>
      <c r="K67" s="1028"/>
      <c r="L67" s="759"/>
      <c r="M67" s="677"/>
      <c r="N67" s="678"/>
      <c r="O67" s="874"/>
      <c r="P67" s="875"/>
      <c r="Q67" s="677"/>
      <c r="R67" s="679"/>
      <c r="S67" s="874"/>
      <c r="T67" s="875"/>
    </row>
    <row r="68" spans="1:20" ht="24.95" customHeight="1">
      <c r="E68" s="1002" t="str">
        <f>P3</f>
        <v>Bargaining Expenses</v>
      </c>
      <c r="F68" s="1003"/>
      <c r="G68" s="1004"/>
      <c r="H68" s="1029">
        <f>P50</f>
        <v>0</v>
      </c>
      <c r="I68" s="1030"/>
      <c r="J68" s="1027">
        <f>H68+Feb!J68</f>
        <v>0</v>
      </c>
      <c r="K68" s="1028"/>
      <c r="L68" s="759"/>
      <c r="M68" s="677"/>
      <c r="N68" s="678"/>
      <c r="O68" s="874"/>
      <c r="P68" s="875"/>
      <c r="Q68" s="677"/>
      <c r="R68" s="679"/>
      <c r="S68" s="874"/>
      <c r="T68" s="875"/>
    </row>
    <row r="69" spans="1:20" ht="24.95" customHeight="1">
      <c r="E69" s="998" t="str">
        <f>Q3</f>
        <v>Grievances/ Arbitration</v>
      </c>
      <c r="F69" s="999"/>
      <c r="G69" s="999"/>
      <c r="H69" s="1029">
        <f>Q50</f>
        <v>0</v>
      </c>
      <c r="I69" s="1030"/>
      <c r="J69" s="1027">
        <f>H69+Feb!J69</f>
        <v>0</v>
      </c>
      <c r="K69" s="1028"/>
      <c r="L69" s="759"/>
      <c r="M69" s="677"/>
      <c r="N69" s="678"/>
      <c r="O69" s="874"/>
      <c r="P69" s="875"/>
      <c r="Q69" s="677"/>
      <c r="R69" s="679"/>
      <c r="S69" s="874"/>
      <c r="T69" s="875"/>
    </row>
    <row r="70" spans="1:20" ht="24.95" customHeight="1">
      <c r="E70" s="1002" t="str">
        <f>R3</f>
        <v>Committee Expenses</v>
      </c>
      <c r="F70" s="1003"/>
      <c r="G70" s="1004"/>
      <c r="H70" s="1029">
        <f>R50</f>
        <v>0</v>
      </c>
      <c r="I70" s="1030"/>
      <c r="J70" s="1027">
        <f>H70+Feb!J70</f>
        <v>0</v>
      </c>
      <c r="K70" s="1028"/>
      <c r="L70" s="759"/>
      <c r="M70" s="677"/>
      <c r="N70" s="678"/>
      <c r="O70" s="874"/>
      <c r="P70" s="875"/>
      <c r="Q70" s="677"/>
      <c r="R70" s="679"/>
      <c r="S70" s="874"/>
      <c r="T70" s="875"/>
    </row>
    <row r="71" spans="1:20" ht="24.95" customHeight="1">
      <c r="E71" s="1002" t="str">
        <f>S3</f>
        <v>Conventions/ Conferences</v>
      </c>
      <c r="F71" s="1003"/>
      <c r="G71" s="1004"/>
      <c r="H71" s="1029">
        <f>S50</f>
        <v>0</v>
      </c>
      <c r="I71" s="1030"/>
      <c r="J71" s="1027">
        <f>H71+Feb!J71</f>
        <v>0</v>
      </c>
      <c r="K71" s="1028"/>
      <c r="L71" s="759"/>
      <c r="M71" s="677"/>
      <c r="N71" s="678"/>
      <c r="O71" s="874"/>
      <c r="P71" s="875"/>
      <c r="Q71" s="677"/>
      <c r="R71" s="679"/>
      <c r="S71" s="874"/>
      <c r="T71" s="875"/>
    </row>
    <row r="72" spans="1:20" ht="24.95" customHeight="1">
      <c r="E72" s="1002" t="str">
        <f>T3</f>
        <v>Education</v>
      </c>
      <c r="F72" s="1003"/>
      <c r="G72" s="1004"/>
      <c r="H72" s="1029">
        <f>T50</f>
        <v>0</v>
      </c>
      <c r="I72" s="1030"/>
      <c r="J72" s="1027">
        <f>H72+Feb!J72</f>
        <v>0</v>
      </c>
      <c r="K72" s="1028"/>
      <c r="L72" s="759"/>
      <c r="M72" s="677"/>
      <c r="N72" s="678"/>
      <c r="O72" s="874"/>
      <c r="P72" s="875"/>
      <c r="Q72" s="677"/>
      <c r="R72" s="679"/>
      <c r="S72" s="874"/>
      <c r="T72" s="875"/>
    </row>
    <row r="73" spans="1:20" ht="29.25" customHeight="1">
      <c r="E73" s="1002" t="str">
        <f>U3</f>
        <v>Contributions/ Donations</v>
      </c>
      <c r="F73" s="1003"/>
      <c r="G73" s="1004"/>
      <c r="H73" s="1029">
        <f>U50</f>
        <v>0</v>
      </c>
      <c r="I73" s="1030"/>
      <c r="J73" s="1027">
        <f>H73+Feb!J73</f>
        <v>0</v>
      </c>
      <c r="K73" s="1028"/>
      <c r="L73" s="759"/>
      <c r="M73" s="677"/>
      <c r="N73" s="678"/>
      <c r="O73" s="874"/>
      <c r="P73" s="875"/>
      <c r="Q73" s="677"/>
      <c r="R73" s="679"/>
      <c r="S73" s="874"/>
      <c r="T73" s="875"/>
    </row>
    <row r="74" spans="1:20" ht="24.75" customHeight="1" thickBot="1">
      <c r="E74" s="1000" t="str">
        <f>V3</f>
        <v>Other</v>
      </c>
      <c r="F74" s="1001"/>
      <c r="G74" s="1001"/>
      <c r="H74" s="1067">
        <f>V50</f>
        <v>0</v>
      </c>
      <c r="I74" s="1068"/>
      <c r="J74" s="1065">
        <f>H74+Feb!J74</f>
        <v>0</v>
      </c>
      <c r="K74" s="1066"/>
      <c r="L74" s="759"/>
      <c r="M74" s="677"/>
      <c r="N74" s="678"/>
      <c r="O74" s="874"/>
      <c r="P74" s="875"/>
      <c r="Q74" s="677"/>
      <c r="R74" s="679"/>
      <c r="S74" s="874"/>
      <c r="T74" s="875"/>
    </row>
    <row r="75" spans="1:20" ht="24.75" customHeight="1" thickBot="1">
      <c r="B75" s="681"/>
      <c r="C75" s="681"/>
      <c r="D75" s="681"/>
      <c r="E75" s="1031" t="str">
        <f>Jan!E75</f>
        <v>Total Expenses:</v>
      </c>
      <c r="F75" s="1032"/>
      <c r="G75" s="1033"/>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34" t="str">
        <f>Jan!E76</f>
        <v>Surplus (Deficit) for the Period:</v>
      </c>
      <c r="F76" s="1035"/>
      <c r="G76" s="1036"/>
      <c r="H76" s="964">
        <f>H60-H75</f>
        <v>0</v>
      </c>
      <c r="I76" s="965"/>
      <c r="J76" s="955"/>
      <c r="K76" s="956"/>
      <c r="L76" s="759"/>
      <c r="M76" s="677"/>
      <c r="N76" s="678"/>
      <c r="O76" s="874"/>
      <c r="P76" s="875"/>
      <c r="Q76" s="677"/>
      <c r="R76" s="679"/>
      <c r="S76" s="874"/>
      <c r="T76" s="875"/>
    </row>
    <row r="77" spans="1:20" ht="24.75" customHeight="1" thickBot="1">
      <c r="B77" s="681"/>
      <c r="C77" s="681"/>
      <c r="D77" s="681"/>
      <c r="E77" s="1051" t="s">
        <v>15</v>
      </c>
      <c r="F77" s="1052"/>
      <c r="G77" s="1052"/>
      <c r="H77" s="1052"/>
      <c r="I77" s="1053"/>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744"/>
      <c r="K78" s="745"/>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8">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8"/>
        <v>0</v>
      </c>
      <c r="L88" s="920"/>
      <c r="M88" s="703"/>
      <c r="N88" s="942" t="s">
        <v>107</v>
      </c>
      <c r="O88" s="943"/>
      <c r="P88" s="944"/>
      <c r="Q88" s="741">
        <f>Q54+Q55-Q87</f>
        <v>0</v>
      </c>
    </row>
    <row r="89" spans="1:21" ht="23.25" customHeight="1">
      <c r="A89" s="820"/>
      <c r="B89" s="821"/>
      <c r="C89" s="821"/>
      <c r="D89" s="821"/>
      <c r="E89" s="822"/>
      <c r="F89" s="697"/>
      <c r="G89" s="705"/>
      <c r="H89" s="699"/>
      <c r="I89" s="823"/>
      <c r="J89" s="824"/>
      <c r="K89" s="967">
        <f t="shared" si="8"/>
        <v>0</v>
      </c>
      <c r="L89" s="920"/>
      <c r="M89" s="706"/>
      <c r="N89" s="982" t="s">
        <v>108</v>
      </c>
      <c r="O89" s="983"/>
      <c r="P89" s="983"/>
      <c r="Q89" s="811"/>
    </row>
    <row r="90" spans="1:21" ht="23.25" customHeight="1">
      <c r="A90" s="820"/>
      <c r="B90" s="821"/>
      <c r="C90" s="821"/>
      <c r="D90" s="821"/>
      <c r="E90" s="822"/>
      <c r="F90" s="697"/>
      <c r="G90" s="705"/>
      <c r="H90" s="699"/>
      <c r="I90" s="823"/>
      <c r="J90" s="824"/>
      <c r="K90" s="967">
        <f t="shared" si="8"/>
        <v>0</v>
      </c>
      <c r="L90" s="920"/>
      <c r="M90" s="700"/>
      <c r="N90" s="810"/>
      <c r="O90" s="984"/>
      <c r="P90" s="984"/>
      <c r="Q90" s="985"/>
    </row>
    <row r="91" spans="1:21" ht="23.25" customHeight="1" thickBot="1">
      <c r="A91" s="820"/>
      <c r="B91" s="821"/>
      <c r="C91" s="821"/>
      <c r="D91" s="821"/>
      <c r="E91" s="822"/>
      <c r="F91" s="697"/>
      <c r="G91" s="705"/>
      <c r="H91" s="699"/>
      <c r="I91" s="823"/>
      <c r="J91" s="824"/>
      <c r="K91" s="967">
        <f t="shared" si="8"/>
        <v>0</v>
      </c>
      <c r="L91" s="920"/>
      <c r="M91" s="700"/>
      <c r="N91" s="986"/>
      <c r="O91" s="987"/>
      <c r="P91" s="987"/>
      <c r="Q91" s="988"/>
    </row>
    <row r="92" spans="1:21" ht="23.25" customHeight="1">
      <c r="A92" s="820"/>
      <c r="B92" s="821"/>
      <c r="C92" s="821"/>
      <c r="D92" s="821"/>
      <c r="E92" s="822"/>
      <c r="F92" s="697"/>
      <c r="G92" s="705"/>
      <c r="H92" s="699"/>
      <c r="I92" s="823"/>
      <c r="J92" s="824"/>
      <c r="K92" s="967">
        <f t="shared" si="8"/>
        <v>0</v>
      </c>
      <c r="L92" s="920"/>
      <c r="M92" s="700"/>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c r="I94" s="711"/>
    </row>
    <row r="95" spans="1:21">
      <c r="I95" s="711"/>
    </row>
    <row r="96" spans="1:21">
      <c r="I96" s="711"/>
    </row>
    <row r="97" spans="2:10">
      <c r="I97" s="711"/>
    </row>
    <row r="98" spans="2:10">
      <c r="I98" s="711"/>
      <c r="J98" s="711"/>
    </row>
    <row r="100" spans="2:10" ht="15">
      <c r="I100" s="712"/>
    </row>
    <row r="101" spans="2:10" ht="15">
      <c r="B101" s="713"/>
      <c r="C101" s="713"/>
      <c r="D101" s="713"/>
      <c r="E101" s="713"/>
      <c r="F101" s="713"/>
      <c r="G101" s="713"/>
      <c r="H101" s="713"/>
      <c r="I101" s="713"/>
    </row>
    <row r="102" spans="2:10" ht="15">
      <c r="B102" s="713"/>
      <c r="C102" s="713"/>
      <c r="D102" s="713"/>
      <c r="E102" s="713"/>
      <c r="F102" s="713"/>
      <c r="G102" s="713"/>
      <c r="H102" s="713"/>
      <c r="I102" s="713"/>
    </row>
    <row r="103" spans="2:10" ht="15">
      <c r="B103" s="713"/>
      <c r="C103" s="713"/>
      <c r="D103" s="713"/>
      <c r="E103" s="713"/>
      <c r="F103" s="713"/>
      <c r="G103" s="713"/>
      <c r="H103" s="713"/>
      <c r="I103" s="713"/>
    </row>
  </sheetData>
  <sheetProtection algorithmName="SHA-512" hashValue="HGWUa6yaDNxSKCv8OmSTMWsEbF8AbkEDVWSEA7zLI+dBhwcyqM+vtyPqflr3SVq2IPP0m68uYcdyMMCypyH/Yw==" saltValue="hZCAbRGDvYATmTXql9cWSQ==" spinCount="100000" sheet="1" formatCells="0" formatColumns="0" formatRows="0" insertColumns="0" insertRows="0" insertHyperlinks="0" deleteRows="0"/>
  <mergeCells count="239">
    <mergeCell ref="A93:E93"/>
    <mergeCell ref="I93:J93"/>
    <mergeCell ref="K93:L93"/>
    <mergeCell ref="K89:L89"/>
    <mergeCell ref="I90:J90"/>
    <mergeCell ref="K90:L90"/>
    <mergeCell ref="I91:J91"/>
    <mergeCell ref="K91:L91"/>
    <mergeCell ref="A89:E89"/>
    <mergeCell ref="A90:E90"/>
    <mergeCell ref="A92:E92"/>
    <mergeCell ref="I92:J92"/>
    <mergeCell ref="K92:L92"/>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E61:G61"/>
    <mergeCell ref="E59:G59"/>
    <mergeCell ref="E60:G60"/>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H1:V1"/>
    <mergeCell ref="A2:B2"/>
    <mergeCell ref="D4:E4"/>
    <mergeCell ref="J2:V2"/>
    <mergeCell ref="H2:I2"/>
    <mergeCell ref="F2:G2"/>
    <mergeCell ref="D3:E3"/>
    <mergeCell ref="C2:D2"/>
    <mergeCell ref="F1:G1"/>
    <mergeCell ref="D5:E5"/>
    <mergeCell ref="D12:E12"/>
    <mergeCell ref="D17:E17"/>
    <mergeCell ref="D6:E6"/>
    <mergeCell ref="D7:E7"/>
    <mergeCell ref="D8:E8"/>
    <mergeCell ref="D9:E9"/>
    <mergeCell ref="D16:E16"/>
    <mergeCell ref="D13:E13"/>
    <mergeCell ref="D10:E10"/>
    <mergeCell ref="D11:E11"/>
    <mergeCell ref="D14:E14"/>
    <mergeCell ref="D15:E15"/>
    <mergeCell ref="N92:P92"/>
    <mergeCell ref="N93:P93"/>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H60:I60"/>
    <mergeCell ref="H61:I61"/>
    <mergeCell ref="H62:I62"/>
    <mergeCell ref="H57:I57"/>
    <mergeCell ref="H54:I54"/>
    <mergeCell ref="E56:I56"/>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116</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SUM(H8:I8)</f>
        <v>0</v>
      </c>
      <c r="G8" s="602">
        <f t="shared" si="0"/>
        <v>0</v>
      </c>
      <c r="H8" s="611"/>
      <c r="I8" s="637"/>
      <c r="J8" s="634"/>
      <c r="K8" s="635" t="s">
        <v>117</v>
      </c>
      <c r="L8" s="635"/>
      <c r="M8" s="635"/>
      <c r="N8" s="635"/>
      <c r="O8" s="635"/>
      <c r="P8" s="635"/>
      <c r="Q8" s="635"/>
      <c r="R8" s="635"/>
      <c r="S8" s="635"/>
      <c r="T8" s="636"/>
      <c r="U8" s="636"/>
      <c r="V8" s="637"/>
    </row>
    <row r="9" spans="1:24" ht="23.1" customHeight="1">
      <c r="A9" s="629"/>
      <c r="B9" s="630"/>
      <c r="C9" s="631"/>
      <c r="D9" s="808"/>
      <c r="E9" s="809"/>
      <c r="F9" s="601">
        <f t="shared" ref="F9:F35" si="1">SUM(H9:I9)</f>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t="s">
        <v>117</v>
      </c>
      <c r="P12" s="635"/>
      <c r="Q12" s="635"/>
      <c r="R12" s="635"/>
      <c r="S12" s="635"/>
      <c r="T12" s="636"/>
      <c r="U12" s="636"/>
      <c r="V12" s="637"/>
    </row>
    <row r="13" spans="1:24" ht="23.1"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t="s">
        <v>117</v>
      </c>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SUM(J17:V17)</f>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1"/>
        <v>0</v>
      </c>
      <c r="G18" s="602">
        <f t="shared" si="0"/>
        <v>0</v>
      </c>
      <c r="H18" s="611"/>
      <c r="I18" s="637"/>
      <c r="J18" s="634"/>
      <c r="K18" s="635"/>
      <c r="L18" s="635"/>
      <c r="M18" s="635"/>
      <c r="N18" s="635"/>
      <c r="O18" s="635"/>
      <c r="P18" s="635"/>
      <c r="Q18" s="635"/>
      <c r="R18" s="635"/>
      <c r="S18" s="635"/>
      <c r="T18" s="636"/>
      <c r="U18" s="636"/>
      <c r="V18" s="637" t="s">
        <v>117</v>
      </c>
    </row>
    <row r="19" spans="1:22" ht="23.1" customHeight="1">
      <c r="A19" s="629"/>
      <c r="B19" s="630"/>
      <c r="C19" s="631"/>
      <c r="D19" s="891"/>
      <c r="E19" s="892"/>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t="s">
        <v>117</v>
      </c>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43">
        <f>Jan!E51</f>
        <v>0</v>
      </c>
      <c r="F51" s="1007"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April</v>
      </c>
      <c r="K53" s="1050"/>
      <c r="L53" s="655">
        <f>'BEGIN HERE'!J6</f>
        <v>0</v>
      </c>
      <c r="M53" s="844" t="str">
        <f>Jan!M53</f>
        <v>BANK RECONCILIATION</v>
      </c>
      <c r="N53" s="844"/>
      <c r="O53" s="844"/>
      <c r="P53" s="890"/>
      <c r="Q53" s="656" t="str">
        <f>J53</f>
        <v>April</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March!J77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April</v>
      </c>
      <c r="I57" s="854"/>
      <c r="J57" s="953" t="str">
        <f>Jan!J57</f>
        <v>Year to Date</v>
      </c>
      <c r="K57" s="1062"/>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05" t="str">
        <f>H3</f>
        <v>Dues</v>
      </c>
      <c r="F58" s="1006"/>
      <c r="G58" s="1006"/>
      <c r="H58" s="881">
        <f>H50</f>
        <v>0</v>
      </c>
      <c r="I58" s="881"/>
      <c r="J58" s="970">
        <f>H58+March!J58</f>
        <v>0</v>
      </c>
      <c r="K58" s="970"/>
      <c r="L58" s="759"/>
      <c r="M58" s="677"/>
      <c r="N58" s="678"/>
      <c r="O58" s="874"/>
      <c r="P58" s="875"/>
      <c r="Q58" s="677"/>
      <c r="R58" s="679"/>
      <c r="S58" s="874"/>
      <c r="T58" s="875"/>
    </row>
    <row r="59" spans="1:22" ht="24.95" customHeight="1" thickBot="1">
      <c r="A59" s="855"/>
      <c r="B59" s="855"/>
      <c r="C59" s="855"/>
      <c r="D59" s="855"/>
      <c r="E59" s="1000" t="str">
        <f>I3</f>
        <v>Other</v>
      </c>
      <c r="F59" s="1001"/>
      <c r="G59" s="1001"/>
      <c r="H59" s="927">
        <f>I50</f>
        <v>0</v>
      </c>
      <c r="I59" s="927"/>
      <c r="J59" s="1026">
        <f>H59+March!J59</f>
        <v>0</v>
      </c>
      <c r="K59" s="1026"/>
      <c r="L59" s="759"/>
      <c r="M59" s="677"/>
      <c r="N59" s="678"/>
      <c r="O59" s="874"/>
      <c r="P59" s="875"/>
      <c r="Q59" s="677"/>
      <c r="R59" s="679"/>
      <c r="S59" s="874"/>
      <c r="T59" s="875"/>
    </row>
    <row r="60" spans="1:22" ht="30.75" customHeight="1" thickBot="1">
      <c r="B60" s="664"/>
      <c r="C60" s="664"/>
      <c r="D60" s="664"/>
      <c r="E60" s="1009" t="str">
        <f>Jan!E60</f>
        <v>Total Income:</v>
      </c>
      <c r="F60" s="1010"/>
      <c r="G60" s="1011"/>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12" t="str">
        <f>Jan!E61</f>
        <v>EXPENSES</v>
      </c>
      <c r="F61" s="1013"/>
      <c r="G61" s="1014"/>
      <c r="H61" s="1021" t="str">
        <f>C2</f>
        <v>April</v>
      </c>
      <c r="I61" s="1022"/>
      <c r="J61" s="1047" t="str">
        <f>J57</f>
        <v>Year to Date</v>
      </c>
      <c r="K61" s="1048"/>
      <c r="L61" s="759"/>
      <c r="M61" s="677"/>
      <c r="N61" s="678"/>
      <c r="O61" s="874"/>
      <c r="P61" s="875"/>
      <c r="Q61" s="677"/>
      <c r="R61" s="679"/>
      <c r="S61" s="874"/>
      <c r="T61" s="875"/>
    </row>
    <row r="62" spans="1:22" ht="24.95" customHeight="1">
      <c r="E62" s="1005" t="str">
        <f>J3</f>
        <v>CUPE Per Capita</v>
      </c>
      <c r="F62" s="1006"/>
      <c r="G62" s="1006"/>
      <c r="H62" s="881">
        <f>J50</f>
        <v>0</v>
      </c>
      <c r="I62" s="881"/>
      <c r="J62" s="970">
        <f>H62+March!J62</f>
        <v>0</v>
      </c>
      <c r="K62" s="970"/>
      <c r="L62" s="759"/>
      <c r="M62" s="677"/>
      <c r="N62" s="678"/>
      <c r="O62" s="874"/>
      <c r="P62" s="875"/>
      <c r="Q62" s="677"/>
      <c r="R62" s="679"/>
      <c r="S62" s="874"/>
      <c r="T62" s="875"/>
    </row>
    <row r="63" spans="1:22" ht="24.95" customHeight="1">
      <c r="E63" s="998" t="str">
        <f>K3</f>
        <v>Affiliation Fees</v>
      </c>
      <c r="F63" s="999"/>
      <c r="G63" s="999"/>
      <c r="H63" s="814">
        <f>K50</f>
        <v>0</v>
      </c>
      <c r="I63" s="814"/>
      <c r="J63" s="1020">
        <f>H63+March!J63</f>
        <v>0</v>
      </c>
      <c r="K63" s="1020"/>
      <c r="L63" s="759"/>
      <c r="M63" s="677"/>
      <c r="N63" s="678"/>
      <c r="O63" s="874"/>
      <c r="P63" s="875"/>
      <c r="Q63" s="677"/>
      <c r="R63" s="679"/>
      <c r="S63" s="874"/>
      <c r="T63" s="875"/>
    </row>
    <row r="64" spans="1:22" ht="24.95" customHeight="1">
      <c r="E64" s="998" t="str">
        <f>L3</f>
        <v>Salaries</v>
      </c>
      <c r="F64" s="999"/>
      <c r="G64" s="999"/>
      <c r="H64" s="814">
        <f>L50</f>
        <v>0</v>
      </c>
      <c r="I64" s="814"/>
      <c r="J64" s="1020">
        <f>H64+March!J64</f>
        <v>0</v>
      </c>
      <c r="K64" s="1020"/>
      <c r="L64" s="759"/>
      <c r="M64" s="677"/>
      <c r="N64" s="678"/>
      <c r="O64" s="874"/>
      <c r="P64" s="875"/>
      <c r="Q64" s="677"/>
      <c r="R64" s="679"/>
      <c r="S64" s="874"/>
      <c r="T64" s="875"/>
    </row>
    <row r="65" spans="1:20" ht="24.95" customHeight="1">
      <c r="E65" s="998" t="str">
        <f>M3</f>
        <v>Operating Expenses</v>
      </c>
      <c r="F65" s="999"/>
      <c r="G65" s="999"/>
      <c r="H65" s="814">
        <f>M50</f>
        <v>0</v>
      </c>
      <c r="I65" s="814"/>
      <c r="J65" s="1020">
        <f>H65+March!J65</f>
        <v>0</v>
      </c>
      <c r="K65" s="1020"/>
      <c r="L65" s="759"/>
      <c r="M65" s="677"/>
      <c r="N65" s="678"/>
      <c r="O65" s="874"/>
      <c r="P65" s="875"/>
      <c r="Q65" s="677"/>
      <c r="R65" s="679"/>
      <c r="S65" s="874"/>
      <c r="T65" s="875"/>
    </row>
    <row r="66" spans="1:20" ht="24.95" customHeight="1">
      <c r="E66" s="998" t="str">
        <f>N3</f>
        <v>Special Purchases</v>
      </c>
      <c r="F66" s="999"/>
      <c r="G66" s="999"/>
      <c r="H66" s="814">
        <f>N50</f>
        <v>0</v>
      </c>
      <c r="I66" s="814"/>
      <c r="J66" s="1020">
        <f>H66+March!J66</f>
        <v>0</v>
      </c>
      <c r="K66" s="1020"/>
      <c r="L66" s="759"/>
      <c r="M66" s="677"/>
      <c r="N66" s="678"/>
      <c r="O66" s="874"/>
      <c r="P66" s="875"/>
      <c r="Q66" s="677"/>
      <c r="R66" s="679"/>
      <c r="S66" s="874"/>
      <c r="T66" s="875"/>
    </row>
    <row r="67" spans="1:20" ht="24.95" customHeight="1">
      <c r="E67" s="998" t="str">
        <f>O3</f>
        <v>Executive Expenses</v>
      </c>
      <c r="F67" s="999"/>
      <c r="G67" s="999"/>
      <c r="H67" s="814">
        <f>O50</f>
        <v>0</v>
      </c>
      <c r="I67" s="814"/>
      <c r="J67" s="1020">
        <f>H67+March!J67</f>
        <v>0</v>
      </c>
      <c r="K67" s="1020"/>
      <c r="L67" s="759"/>
      <c r="M67" s="677"/>
      <c r="N67" s="678"/>
      <c r="O67" s="874"/>
      <c r="P67" s="875"/>
      <c r="Q67" s="677"/>
      <c r="R67" s="679"/>
      <c r="S67" s="874"/>
      <c r="T67" s="875"/>
    </row>
    <row r="68" spans="1:20" ht="24.95" customHeight="1">
      <c r="E68" s="1002" t="str">
        <f>P3</f>
        <v>Bargaining Expenses</v>
      </c>
      <c r="F68" s="1003"/>
      <c r="G68" s="1004"/>
      <c r="H68" s="814">
        <f>P50</f>
        <v>0</v>
      </c>
      <c r="I68" s="814"/>
      <c r="J68" s="1020">
        <f>H68+March!J68</f>
        <v>0</v>
      </c>
      <c r="K68" s="1020"/>
      <c r="L68" s="759"/>
      <c r="M68" s="677"/>
      <c r="N68" s="678"/>
      <c r="O68" s="874"/>
      <c r="P68" s="875"/>
      <c r="Q68" s="677"/>
      <c r="R68" s="679"/>
      <c r="S68" s="874"/>
      <c r="T68" s="875"/>
    </row>
    <row r="69" spans="1:20" ht="24.95" customHeight="1">
      <c r="E69" s="998" t="str">
        <f>Q3</f>
        <v>Grievances/ Arbitration</v>
      </c>
      <c r="F69" s="999"/>
      <c r="G69" s="999"/>
      <c r="H69" s="814">
        <f>Q50</f>
        <v>0</v>
      </c>
      <c r="I69" s="814"/>
      <c r="J69" s="1020">
        <f>H69+March!J69</f>
        <v>0</v>
      </c>
      <c r="K69" s="1020"/>
      <c r="L69" s="759"/>
      <c r="M69" s="677"/>
      <c r="N69" s="678"/>
      <c r="O69" s="874"/>
      <c r="P69" s="875"/>
      <c r="Q69" s="677"/>
      <c r="R69" s="679"/>
      <c r="S69" s="874"/>
      <c r="T69" s="875"/>
    </row>
    <row r="70" spans="1:20" ht="24.95" customHeight="1">
      <c r="E70" s="1002" t="str">
        <f>R3</f>
        <v>Committee Expenses</v>
      </c>
      <c r="F70" s="1003"/>
      <c r="G70" s="1004"/>
      <c r="H70" s="814">
        <f>R50</f>
        <v>0</v>
      </c>
      <c r="I70" s="814"/>
      <c r="J70" s="1020">
        <f>H70+March!J70</f>
        <v>0</v>
      </c>
      <c r="K70" s="1020"/>
      <c r="L70" s="759"/>
      <c r="M70" s="677"/>
      <c r="N70" s="678"/>
      <c r="O70" s="874"/>
      <c r="P70" s="875"/>
      <c r="Q70" s="677"/>
      <c r="R70" s="679"/>
      <c r="S70" s="874"/>
      <c r="T70" s="875"/>
    </row>
    <row r="71" spans="1:20" ht="24.95" customHeight="1">
      <c r="E71" s="1002" t="str">
        <f>S3</f>
        <v>Conventions/ Conferences</v>
      </c>
      <c r="F71" s="1003"/>
      <c r="G71" s="1004"/>
      <c r="H71" s="814">
        <f>S50</f>
        <v>0</v>
      </c>
      <c r="I71" s="814"/>
      <c r="J71" s="1020">
        <f>H71+March!J71</f>
        <v>0</v>
      </c>
      <c r="K71" s="1020"/>
      <c r="L71" s="759"/>
      <c r="M71" s="677"/>
      <c r="N71" s="678"/>
      <c r="O71" s="874"/>
      <c r="P71" s="875"/>
      <c r="Q71" s="677"/>
      <c r="R71" s="679"/>
      <c r="S71" s="874"/>
      <c r="T71" s="875"/>
    </row>
    <row r="72" spans="1:20" ht="24.95" customHeight="1">
      <c r="E72" s="1002" t="str">
        <f>T3</f>
        <v>Education</v>
      </c>
      <c r="F72" s="1003"/>
      <c r="G72" s="1004"/>
      <c r="H72" s="814">
        <f>T50</f>
        <v>0</v>
      </c>
      <c r="I72" s="814"/>
      <c r="J72" s="1020">
        <f>H72+March!J72</f>
        <v>0</v>
      </c>
      <c r="K72" s="1020"/>
      <c r="L72" s="759"/>
      <c r="M72" s="677"/>
      <c r="N72" s="678"/>
      <c r="O72" s="874"/>
      <c r="P72" s="875"/>
      <c r="Q72" s="677"/>
      <c r="R72" s="679"/>
      <c r="S72" s="874"/>
      <c r="T72" s="875"/>
    </row>
    <row r="73" spans="1:20" ht="29.25" customHeight="1">
      <c r="E73" s="1002" t="str">
        <f>U3</f>
        <v>Contributions/ Donations</v>
      </c>
      <c r="F73" s="1003"/>
      <c r="G73" s="1004"/>
      <c r="H73" s="814">
        <f>U50</f>
        <v>0</v>
      </c>
      <c r="I73" s="814"/>
      <c r="J73" s="1020">
        <f>H73+March!J73</f>
        <v>0</v>
      </c>
      <c r="K73" s="1020"/>
      <c r="L73" s="759"/>
      <c r="M73" s="677"/>
      <c r="N73" s="678"/>
      <c r="O73" s="874"/>
      <c r="P73" s="875"/>
      <c r="Q73" s="677"/>
      <c r="R73" s="679"/>
      <c r="S73" s="874"/>
      <c r="T73" s="875"/>
    </row>
    <row r="74" spans="1:20" ht="24.75" customHeight="1" thickBot="1">
      <c r="E74" s="1000" t="str">
        <f>V3</f>
        <v>Other</v>
      </c>
      <c r="F74" s="1001"/>
      <c r="G74" s="1001"/>
      <c r="H74" s="927">
        <f>V50</f>
        <v>0</v>
      </c>
      <c r="I74" s="927"/>
      <c r="J74" s="1026">
        <f>H74+March!J74</f>
        <v>0</v>
      </c>
      <c r="K74" s="1026"/>
      <c r="L74" s="759"/>
      <c r="M74" s="677"/>
      <c r="N74" s="678"/>
      <c r="O74" s="874"/>
      <c r="P74" s="875"/>
      <c r="Q74" s="677"/>
      <c r="R74" s="679"/>
      <c r="S74" s="874"/>
      <c r="T74" s="875"/>
    </row>
    <row r="75" spans="1:20" ht="24.75" customHeight="1" thickBot="1">
      <c r="B75" s="681"/>
      <c r="C75" s="681"/>
      <c r="D75" s="681"/>
      <c r="E75" s="1031" t="str">
        <f>Jan!E75</f>
        <v>Total Expenses:</v>
      </c>
      <c r="F75" s="1032"/>
      <c r="G75" s="1033"/>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34" t="str">
        <f>Jan!E76</f>
        <v>Surplus (Deficit) for the Period:</v>
      </c>
      <c r="F76" s="1035"/>
      <c r="G76" s="1036"/>
      <c r="H76" s="964">
        <f>H60-H75</f>
        <v>0</v>
      </c>
      <c r="I76" s="965"/>
      <c r="J76" s="955"/>
      <c r="K76" s="956"/>
      <c r="L76" s="759"/>
      <c r="M76" s="677"/>
      <c r="N76" s="678"/>
      <c r="O76" s="874"/>
      <c r="P76" s="875"/>
      <c r="Q76" s="677"/>
      <c r="R76" s="679"/>
      <c r="S76" s="874"/>
      <c r="T76" s="875"/>
    </row>
    <row r="77" spans="1:20" ht="24.75" customHeight="1" thickBot="1">
      <c r="B77" s="681"/>
      <c r="C77" s="681"/>
      <c r="D77" s="681"/>
      <c r="E77" s="1051" t="s">
        <v>15</v>
      </c>
      <c r="F77" s="1052"/>
      <c r="G77" s="1052"/>
      <c r="H77" s="1052"/>
      <c r="I77" s="1053"/>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41">
        <f>Q54+Q55-Q87</f>
        <v>0</v>
      </c>
    </row>
    <row r="89" spans="1:21" ht="23.25" customHeight="1">
      <c r="A89" s="820"/>
      <c r="B89" s="821"/>
      <c r="C89" s="821"/>
      <c r="D89" s="821"/>
      <c r="E89" s="822"/>
      <c r="F89" s="697"/>
      <c r="G89" s="705"/>
      <c r="H89" s="699"/>
      <c r="I89" s="823"/>
      <c r="J89" s="824"/>
      <c r="K89" s="967">
        <f t="shared" si="6"/>
        <v>0</v>
      </c>
      <c r="L89" s="920"/>
      <c r="M89" s="706"/>
      <c r="N89" s="982" t="s">
        <v>108</v>
      </c>
      <c r="O89" s="983"/>
      <c r="P89" s="983"/>
      <c r="Q89" s="811"/>
    </row>
    <row r="90" spans="1:21" ht="23.25" customHeight="1">
      <c r="A90" s="820"/>
      <c r="B90" s="821"/>
      <c r="C90" s="821"/>
      <c r="D90" s="821"/>
      <c r="E90" s="822"/>
      <c r="F90" s="697"/>
      <c r="G90" s="705"/>
      <c r="H90" s="699"/>
      <c r="I90" s="823"/>
      <c r="J90" s="824"/>
      <c r="K90" s="967">
        <f t="shared" si="6"/>
        <v>0</v>
      </c>
      <c r="L90" s="920"/>
      <c r="M90" s="706"/>
      <c r="N90" s="810"/>
      <c r="O90" s="984"/>
      <c r="P90" s="984"/>
      <c r="Q90" s="985"/>
    </row>
    <row r="91" spans="1:21" ht="23.25" customHeight="1" thickBot="1">
      <c r="A91" s="820"/>
      <c r="B91" s="821"/>
      <c r="C91" s="821"/>
      <c r="D91" s="821"/>
      <c r="E91" s="822"/>
      <c r="F91" s="697"/>
      <c r="G91" s="705"/>
      <c r="H91" s="699"/>
      <c r="I91" s="823"/>
      <c r="J91" s="824"/>
      <c r="K91" s="967">
        <f t="shared" si="6"/>
        <v>0</v>
      </c>
      <c r="L91" s="920"/>
      <c r="M91" s="742"/>
      <c r="N91" s="986"/>
      <c r="O91" s="987"/>
      <c r="P91" s="987"/>
      <c r="Q91" s="988"/>
    </row>
    <row r="92" spans="1:21" ht="23.25" customHeight="1">
      <c r="A92" s="820"/>
      <c r="B92" s="821"/>
      <c r="C92" s="821"/>
      <c r="D92" s="821"/>
      <c r="E92" s="822"/>
      <c r="F92" s="697"/>
      <c r="G92" s="705"/>
      <c r="H92" s="699"/>
      <c r="I92" s="823"/>
      <c r="J92" s="824"/>
      <c r="K92" s="967">
        <f t="shared" si="6"/>
        <v>0</v>
      </c>
      <c r="L92" s="920"/>
      <c r="M92" s="700"/>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zPbAnw0wf3tMyMy61z2o3PuG0a6Jlh4fOr3LBsAJaHPSSvNeIgrtHXPEPkl4iyyMBPEd8j3ESH8/k6f1k/KXgw==" saltValue="9MewPXax5AI44ZZnPD5GWg==" spinCount="100000" sheet="1" formatCells="0" formatColumns="0" formatRows="0" insertColumns="0" insertRows="0" insertHyperlinks="0" deleteRows="0"/>
  <mergeCells count="239">
    <mergeCell ref="F84:F85"/>
    <mergeCell ref="I88:J88"/>
    <mergeCell ref="E67:G67"/>
    <mergeCell ref="E69:G69"/>
    <mergeCell ref="D25:E25"/>
    <mergeCell ref="J65:K65"/>
    <mergeCell ref="A58:D59"/>
    <mergeCell ref="E59:G59"/>
    <mergeCell ref="A93:E93"/>
    <mergeCell ref="I93:J93"/>
    <mergeCell ref="I90:J90"/>
    <mergeCell ref="A91:E91"/>
    <mergeCell ref="I91:J91"/>
    <mergeCell ref="A92:E92"/>
    <mergeCell ref="A90:E90"/>
    <mergeCell ref="I92:J92"/>
    <mergeCell ref="K92:L92"/>
    <mergeCell ref="I84:J85"/>
    <mergeCell ref="K84:L85"/>
    <mergeCell ref="A61:D61"/>
    <mergeCell ref="E64:G64"/>
    <mergeCell ref="E61:G61"/>
    <mergeCell ref="E63:G63"/>
    <mergeCell ref="H84:H85"/>
    <mergeCell ref="Q92:Q93"/>
    <mergeCell ref="K93:L93"/>
    <mergeCell ref="K90:L90"/>
    <mergeCell ref="K91:L91"/>
    <mergeCell ref="I89:J89"/>
    <mergeCell ref="I86:J86"/>
    <mergeCell ref="N88:P88"/>
    <mergeCell ref="K86:L86"/>
    <mergeCell ref="I87:J87"/>
    <mergeCell ref="O86:P86"/>
    <mergeCell ref="K88:L88"/>
    <mergeCell ref="K89:L89"/>
    <mergeCell ref="N92:P92"/>
    <mergeCell ref="N93:P93"/>
    <mergeCell ref="E68:G68"/>
    <mergeCell ref="H67:I67"/>
    <mergeCell ref="N89:Q91"/>
    <mergeCell ref="K87:L87"/>
    <mergeCell ref="J68:K68"/>
    <mergeCell ref="A87:E87"/>
    <mergeCell ref="A88:E88"/>
    <mergeCell ref="A86:E86"/>
    <mergeCell ref="A83:L83"/>
    <mergeCell ref="E70:G70"/>
    <mergeCell ref="G84:G85"/>
    <mergeCell ref="E71:G71"/>
    <mergeCell ref="A89:E89"/>
    <mergeCell ref="J77:K77"/>
    <mergeCell ref="E74:G74"/>
    <mergeCell ref="H76:I76"/>
    <mergeCell ref="H71:I71"/>
    <mergeCell ref="A84:E85"/>
    <mergeCell ref="E80:I80"/>
    <mergeCell ref="E77:I77"/>
    <mergeCell ref="J80:K80"/>
    <mergeCell ref="E82:I82"/>
    <mergeCell ref="O77:P77"/>
    <mergeCell ref="O78:P78"/>
    <mergeCell ref="H68:I68"/>
    <mergeCell ref="J71:K71"/>
    <mergeCell ref="J69:K69"/>
    <mergeCell ref="D50:E50"/>
    <mergeCell ref="D43:E43"/>
    <mergeCell ref="J54:K54"/>
    <mergeCell ref="J53:K53"/>
    <mergeCell ref="A57:D57"/>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H66:I66"/>
    <mergeCell ref="J57:K57"/>
    <mergeCell ref="E57:G57"/>
    <mergeCell ref="O63:P63"/>
    <mergeCell ref="H60:I60"/>
    <mergeCell ref="E75:G75"/>
    <mergeCell ref="E76:G76"/>
    <mergeCell ref="J76:K76"/>
    <mergeCell ref="D47:E47"/>
    <mergeCell ref="D48:E48"/>
    <mergeCell ref="F51:G51"/>
    <mergeCell ref="A51:D51"/>
    <mergeCell ref="J51:L51"/>
    <mergeCell ref="H54:I54"/>
    <mergeCell ref="E58:G58"/>
    <mergeCell ref="E65:G65"/>
    <mergeCell ref="H61:I61"/>
    <mergeCell ref="J61:K61"/>
    <mergeCell ref="H63:I63"/>
    <mergeCell ref="H59:I59"/>
    <mergeCell ref="H58:I58"/>
    <mergeCell ref="E62:G62"/>
    <mergeCell ref="J74:K74"/>
    <mergeCell ref="J75:K75"/>
    <mergeCell ref="H69:I69"/>
    <mergeCell ref="H65:I65"/>
    <mergeCell ref="H64:I64"/>
    <mergeCell ref="O59:P59"/>
    <mergeCell ref="O60:P60"/>
    <mergeCell ref="N55:P55"/>
    <mergeCell ref="H75:I75"/>
    <mergeCell ref="H73:I73"/>
    <mergeCell ref="J73:K73"/>
    <mergeCell ref="O72:P72"/>
    <mergeCell ref="O70:P70"/>
    <mergeCell ref="O71:P71"/>
    <mergeCell ref="O58:P58"/>
    <mergeCell ref="E56:I56"/>
    <mergeCell ref="E60:G60"/>
    <mergeCell ref="E72:G72"/>
    <mergeCell ref="E73:G73"/>
    <mergeCell ref="O67:P67"/>
    <mergeCell ref="O68:P68"/>
    <mergeCell ref="H74:I74"/>
    <mergeCell ref="H70:I70"/>
    <mergeCell ref="O75:P75"/>
    <mergeCell ref="H62:I62"/>
    <mergeCell ref="E66:G66"/>
    <mergeCell ref="O79:P79"/>
    <mergeCell ref="J59:K59"/>
    <mergeCell ref="J60:K60"/>
    <mergeCell ref="S71:T71"/>
    <mergeCell ref="J63:K63"/>
    <mergeCell ref="J67:K67"/>
    <mergeCell ref="S72:T72"/>
    <mergeCell ref="S68:T68"/>
    <mergeCell ref="S69:T69"/>
    <mergeCell ref="S70:T70"/>
    <mergeCell ref="S61:T61"/>
    <mergeCell ref="J62:K62"/>
    <mergeCell ref="J70:K70"/>
    <mergeCell ref="J66:K66"/>
    <mergeCell ref="J64:K64"/>
    <mergeCell ref="O61:P61"/>
    <mergeCell ref="O66:P66"/>
    <mergeCell ref="S60:T60"/>
    <mergeCell ref="S76:T76"/>
    <mergeCell ref="S75:T75"/>
    <mergeCell ref="O73:P73"/>
    <mergeCell ref="S73:T73"/>
    <mergeCell ref="O74:P74"/>
    <mergeCell ref="S74:T74"/>
    <mergeCell ref="S58:T58"/>
    <mergeCell ref="S59:T59"/>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O69:P69"/>
    <mergeCell ref="O62:P62"/>
    <mergeCell ref="S64:T64"/>
    <mergeCell ref="S62:T62"/>
    <mergeCell ref="S63:T63"/>
    <mergeCell ref="O64:P64"/>
    <mergeCell ref="S65:T65"/>
    <mergeCell ref="S66:T66"/>
    <mergeCell ref="S67:T67"/>
    <mergeCell ref="C2:D2"/>
    <mergeCell ref="O76:P76"/>
    <mergeCell ref="O65:P65"/>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F1:G1"/>
    <mergeCell ref="D13:E13"/>
    <mergeCell ref="D8:E8"/>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118</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16"/>
      <c r="E4" s="1017"/>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ref="F12:F35" si="2">SUM(H12:I12)</f>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2.5"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2.5" customHeight="1">
      <c r="A36" s="629"/>
      <c r="B36" s="630"/>
      <c r="C36" s="631"/>
      <c r="D36" s="860"/>
      <c r="E36" s="861"/>
      <c r="F36" s="601">
        <f t="shared" ref="F36:F46" si="4">SUM(H36:I36)</f>
        <v>0</v>
      </c>
      <c r="G36" s="602">
        <f t="shared" ref="G36:G46" si="5">SUM(J36:V36)</f>
        <v>0</v>
      </c>
      <c r="H36" s="611"/>
      <c r="I36" s="637"/>
      <c r="J36" s="634"/>
      <c r="K36" s="635"/>
      <c r="L36" s="635"/>
      <c r="M36" s="635"/>
      <c r="N36" s="635"/>
      <c r="O36" s="635"/>
      <c r="P36" s="635"/>
      <c r="Q36" s="635"/>
      <c r="R36" s="635"/>
      <c r="S36" s="635"/>
      <c r="T36" s="636"/>
      <c r="U36" s="636"/>
      <c r="V36" s="637"/>
    </row>
    <row r="37" spans="1:22" ht="22.5" customHeight="1">
      <c r="A37" s="629"/>
      <c r="B37" s="630"/>
      <c r="C37" s="631"/>
      <c r="D37" s="860"/>
      <c r="E37" s="861"/>
      <c r="F37" s="601">
        <f t="shared" si="4"/>
        <v>0</v>
      </c>
      <c r="G37" s="602">
        <f t="shared" si="5"/>
        <v>0</v>
      </c>
      <c r="H37" s="611"/>
      <c r="I37" s="637"/>
      <c r="J37" s="634"/>
      <c r="K37" s="635"/>
      <c r="L37" s="635"/>
      <c r="M37" s="635"/>
      <c r="N37" s="635"/>
      <c r="O37" s="635"/>
      <c r="P37" s="635"/>
      <c r="Q37" s="635"/>
      <c r="R37" s="635"/>
      <c r="S37" s="635"/>
      <c r="T37" s="636"/>
      <c r="U37" s="636"/>
      <c r="V37" s="637"/>
    </row>
    <row r="38" spans="1:22" ht="22.5" customHeight="1">
      <c r="A38" s="629"/>
      <c r="B38" s="630"/>
      <c r="C38" s="631"/>
      <c r="D38" s="860"/>
      <c r="E38" s="861"/>
      <c r="F38" s="601">
        <f t="shared" si="4"/>
        <v>0</v>
      </c>
      <c r="G38" s="602">
        <f t="shared" si="5"/>
        <v>0</v>
      </c>
      <c r="H38" s="611"/>
      <c r="I38" s="637"/>
      <c r="J38" s="634"/>
      <c r="K38" s="635"/>
      <c r="L38" s="635"/>
      <c r="M38" s="635"/>
      <c r="N38" s="635"/>
      <c r="O38" s="635"/>
      <c r="P38" s="635"/>
      <c r="Q38" s="635"/>
      <c r="R38" s="635"/>
      <c r="S38" s="635"/>
      <c r="T38" s="636"/>
      <c r="U38" s="636"/>
      <c r="V38" s="637"/>
    </row>
    <row r="39" spans="1:22" ht="22.5" customHeight="1">
      <c r="A39" s="629"/>
      <c r="B39" s="630"/>
      <c r="C39" s="631"/>
      <c r="D39" s="860"/>
      <c r="E39" s="861"/>
      <c r="F39" s="601">
        <f t="shared" si="4"/>
        <v>0</v>
      </c>
      <c r="G39" s="602">
        <f t="shared" si="5"/>
        <v>0</v>
      </c>
      <c r="H39" s="611"/>
      <c r="I39" s="637"/>
      <c r="J39" s="634"/>
      <c r="K39" s="635"/>
      <c r="L39" s="635"/>
      <c r="M39" s="635"/>
      <c r="N39" s="635"/>
      <c r="O39" s="635"/>
      <c r="P39" s="635"/>
      <c r="Q39" s="635"/>
      <c r="R39" s="635"/>
      <c r="S39" s="635"/>
      <c r="T39" s="636"/>
      <c r="U39" s="636"/>
      <c r="V39" s="637"/>
    </row>
    <row r="40" spans="1:22" ht="22.5" customHeight="1">
      <c r="A40" s="629"/>
      <c r="B40" s="630"/>
      <c r="C40" s="631"/>
      <c r="D40" s="860"/>
      <c r="E40" s="861"/>
      <c r="F40" s="601">
        <f t="shared" si="4"/>
        <v>0</v>
      </c>
      <c r="G40" s="602">
        <f t="shared" si="5"/>
        <v>0</v>
      </c>
      <c r="H40" s="611"/>
      <c r="I40" s="637"/>
      <c r="J40" s="634"/>
      <c r="K40" s="635"/>
      <c r="L40" s="635"/>
      <c r="M40" s="635"/>
      <c r="N40" s="635"/>
      <c r="O40" s="635"/>
      <c r="P40" s="635"/>
      <c r="Q40" s="635"/>
      <c r="R40" s="635"/>
      <c r="S40" s="635"/>
      <c r="T40" s="636"/>
      <c r="U40" s="636"/>
      <c r="V40" s="637"/>
    </row>
    <row r="41" spans="1:22" ht="22.5" customHeight="1">
      <c r="A41" s="629"/>
      <c r="B41" s="630"/>
      <c r="C41" s="631"/>
      <c r="D41" s="860"/>
      <c r="E41" s="861"/>
      <c r="F41" s="601">
        <f t="shared" si="4"/>
        <v>0</v>
      </c>
      <c r="G41" s="602">
        <f t="shared" si="5"/>
        <v>0</v>
      </c>
      <c r="H41" s="611"/>
      <c r="I41" s="637"/>
      <c r="J41" s="634"/>
      <c r="K41" s="635"/>
      <c r="L41" s="635"/>
      <c r="M41" s="635"/>
      <c r="N41" s="635"/>
      <c r="O41" s="635"/>
      <c r="P41" s="635"/>
      <c r="Q41" s="635"/>
      <c r="R41" s="635"/>
      <c r="S41" s="635"/>
      <c r="T41" s="636"/>
      <c r="U41" s="636"/>
      <c r="V41" s="637"/>
    </row>
    <row r="42" spans="1:22" ht="22.5" customHeight="1">
      <c r="A42" s="629"/>
      <c r="B42" s="630"/>
      <c r="C42" s="631"/>
      <c r="D42" s="860"/>
      <c r="E42" s="861"/>
      <c r="F42" s="601">
        <f t="shared" si="4"/>
        <v>0</v>
      </c>
      <c r="G42" s="602">
        <f t="shared" si="5"/>
        <v>0</v>
      </c>
      <c r="H42" s="611"/>
      <c r="I42" s="637"/>
      <c r="J42" s="634"/>
      <c r="K42" s="635"/>
      <c r="L42" s="635"/>
      <c r="M42" s="635"/>
      <c r="N42" s="635"/>
      <c r="O42" s="635"/>
      <c r="P42" s="635"/>
      <c r="Q42" s="635"/>
      <c r="R42" s="635"/>
      <c r="S42" s="635"/>
      <c r="T42" s="636"/>
      <c r="U42" s="636"/>
      <c r="V42" s="637"/>
    </row>
    <row r="43" spans="1:22" ht="22.5" customHeight="1">
      <c r="A43" s="629"/>
      <c r="B43" s="630"/>
      <c r="C43" s="631"/>
      <c r="D43" s="860"/>
      <c r="E43" s="861"/>
      <c r="F43" s="601">
        <f t="shared" si="4"/>
        <v>0</v>
      </c>
      <c r="G43" s="602">
        <f t="shared" si="5"/>
        <v>0</v>
      </c>
      <c r="H43" s="611"/>
      <c r="I43" s="637"/>
      <c r="J43" s="634"/>
      <c r="K43" s="635"/>
      <c r="L43" s="635"/>
      <c r="M43" s="635"/>
      <c r="N43" s="635"/>
      <c r="O43" s="635"/>
      <c r="P43" s="635"/>
      <c r="Q43" s="635"/>
      <c r="R43" s="635"/>
      <c r="S43" s="635"/>
      <c r="T43" s="636"/>
      <c r="U43" s="636"/>
      <c r="V43" s="637"/>
    </row>
    <row r="44" spans="1:22" ht="22.5" customHeight="1">
      <c r="A44" s="629"/>
      <c r="B44" s="630"/>
      <c r="C44" s="631"/>
      <c r="D44" s="860"/>
      <c r="E44" s="861"/>
      <c r="F44" s="601">
        <f t="shared" si="4"/>
        <v>0</v>
      </c>
      <c r="G44" s="602">
        <f t="shared" si="5"/>
        <v>0</v>
      </c>
      <c r="H44" s="611"/>
      <c r="I44" s="637"/>
      <c r="J44" s="634"/>
      <c r="K44" s="635"/>
      <c r="L44" s="635"/>
      <c r="M44" s="635"/>
      <c r="N44" s="635"/>
      <c r="O44" s="635"/>
      <c r="P44" s="635"/>
      <c r="Q44" s="635"/>
      <c r="R44" s="635"/>
      <c r="S44" s="635"/>
      <c r="T44" s="636"/>
      <c r="U44" s="636"/>
      <c r="V44" s="637"/>
    </row>
    <row r="45" spans="1:22" ht="22.5" customHeight="1">
      <c r="A45" s="629"/>
      <c r="B45" s="630"/>
      <c r="C45" s="631"/>
      <c r="D45" s="860"/>
      <c r="E45" s="861"/>
      <c r="F45" s="601">
        <f t="shared" si="4"/>
        <v>0</v>
      </c>
      <c r="G45" s="602">
        <f t="shared" si="5"/>
        <v>0</v>
      </c>
      <c r="H45" s="611"/>
      <c r="I45" s="637"/>
      <c r="J45" s="634"/>
      <c r="K45" s="635"/>
      <c r="L45" s="635"/>
      <c r="M45" s="635"/>
      <c r="N45" s="635"/>
      <c r="O45" s="635"/>
      <c r="P45" s="635"/>
      <c r="Q45" s="635"/>
      <c r="R45" s="635"/>
      <c r="S45" s="635"/>
      <c r="T45" s="636"/>
      <c r="U45" s="636"/>
      <c r="V45" s="637"/>
    </row>
    <row r="46" spans="1:22" ht="22.5" customHeight="1">
      <c r="A46" s="629"/>
      <c r="B46" s="630"/>
      <c r="C46" s="631"/>
      <c r="D46" s="860"/>
      <c r="E46" s="861"/>
      <c r="F46" s="601">
        <f t="shared" si="4"/>
        <v>0</v>
      </c>
      <c r="G46" s="602">
        <f t="shared" si="5"/>
        <v>0</v>
      </c>
      <c r="H46" s="611"/>
      <c r="I46" s="637"/>
      <c r="J46" s="634"/>
      <c r="K46" s="635"/>
      <c r="L46" s="635"/>
      <c r="M46" s="635"/>
      <c r="N46" s="635"/>
      <c r="O46" s="635"/>
      <c r="P46" s="635"/>
      <c r="Q46" s="635"/>
      <c r="R46" s="635"/>
      <c r="S46" s="635"/>
      <c r="T46" s="636"/>
      <c r="U46" s="636"/>
      <c r="V46" s="637"/>
    </row>
    <row r="47" spans="1:22" ht="22.5" customHeight="1">
      <c r="A47" s="629"/>
      <c r="B47" s="630"/>
      <c r="C47" s="631"/>
      <c r="D47" s="860"/>
      <c r="E47" s="861"/>
      <c r="F47" s="601">
        <f>SUM(H47:I47)</f>
        <v>0</v>
      </c>
      <c r="G47" s="602">
        <f>SUM(J47:V47)</f>
        <v>0</v>
      </c>
      <c r="H47" s="611"/>
      <c r="I47" s="637"/>
      <c r="J47" s="634"/>
      <c r="K47" s="635"/>
      <c r="L47" s="635"/>
      <c r="M47" s="635"/>
      <c r="N47" s="635"/>
      <c r="O47" s="635"/>
      <c r="P47" s="635"/>
      <c r="Q47" s="635"/>
      <c r="R47" s="635"/>
      <c r="S47" s="635"/>
      <c r="T47" s="636"/>
      <c r="U47" s="636"/>
      <c r="V47" s="637"/>
    </row>
    <row r="48" spans="1:22" ht="22.5" customHeight="1">
      <c r="A48" s="629"/>
      <c r="B48" s="630"/>
      <c r="C48" s="631"/>
      <c r="D48" s="860"/>
      <c r="E48" s="861"/>
      <c r="F48" s="601">
        <f>SUM(H48:I48)</f>
        <v>0</v>
      </c>
      <c r="G48" s="602">
        <f>SUM(J48:V48)</f>
        <v>0</v>
      </c>
      <c r="H48" s="611"/>
      <c r="I48" s="637"/>
      <c r="J48" s="634"/>
      <c r="K48" s="635"/>
      <c r="L48" s="635"/>
      <c r="M48" s="635"/>
      <c r="N48" s="635"/>
      <c r="O48" s="635"/>
      <c r="P48" s="635"/>
      <c r="Q48" s="635"/>
      <c r="R48" s="635"/>
      <c r="S48" s="635"/>
      <c r="T48" s="636"/>
      <c r="U48" s="636"/>
      <c r="V48" s="637"/>
    </row>
    <row r="49" spans="1:22" ht="22.5" customHeight="1" thickBot="1">
      <c r="A49" s="629"/>
      <c r="B49" s="630"/>
      <c r="C49" s="631"/>
      <c r="D49" s="860"/>
      <c r="E49" s="861"/>
      <c r="F49" s="601">
        <f>SUM(H49:I49)</f>
        <v>0</v>
      </c>
      <c r="G49" s="602">
        <f>SUM(J49:V49)</f>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0" t="s">
        <v>78</v>
      </c>
      <c r="E50" s="901"/>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3" t="s">
        <v>79</v>
      </c>
      <c r="B51" s="894"/>
      <c r="C51" s="894"/>
      <c r="D51" s="895"/>
      <c r="E51" s="722">
        <f>Jan!E51</f>
        <v>0</v>
      </c>
      <c r="F51" s="1007"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May</v>
      </c>
      <c r="K53" s="1050"/>
      <c r="L53" s="655">
        <f>'BEGIN HERE'!J6</f>
        <v>0</v>
      </c>
      <c r="M53" s="844" t="str">
        <f>Jan!M53</f>
        <v>BANK RECONCILIATION</v>
      </c>
      <c r="N53" s="844"/>
      <c r="O53" s="844"/>
      <c r="P53" s="890"/>
      <c r="Q53" s="656" t="str">
        <f>J53</f>
        <v>May</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April!J77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May</v>
      </c>
      <c r="I57" s="854"/>
      <c r="J57" s="953" t="str">
        <f>Jan!J57</f>
        <v>Year to Date</v>
      </c>
      <c r="K57" s="1069"/>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05" t="str">
        <f>H3</f>
        <v>Dues</v>
      </c>
      <c r="F58" s="1006"/>
      <c r="G58" s="1006"/>
      <c r="H58" s="881">
        <f>H50</f>
        <v>0</v>
      </c>
      <c r="I58" s="881"/>
      <c r="J58" s="970">
        <f>H58+April!J58</f>
        <v>0</v>
      </c>
      <c r="K58" s="970"/>
      <c r="L58" s="759"/>
      <c r="M58" s="677"/>
      <c r="N58" s="678"/>
      <c r="O58" s="874"/>
      <c r="P58" s="875"/>
      <c r="Q58" s="677"/>
      <c r="R58" s="679"/>
      <c r="S58" s="874"/>
      <c r="T58" s="875"/>
    </row>
    <row r="59" spans="1:22" ht="24.95" customHeight="1" thickBot="1">
      <c r="A59" s="855"/>
      <c r="B59" s="855"/>
      <c r="C59" s="855"/>
      <c r="D59" s="855"/>
      <c r="E59" s="1000" t="str">
        <f>I3</f>
        <v>Other</v>
      </c>
      <c r="F59" s="1001"/>
      <c r="G59" s="1001"/>
      <c r="H59" s="927">
        <f>I50</f>
        <v>0</v>
      </c>
      <c r="I59" s="927"/>
      <c r="J59" s="1026">
        <f>H59+April!J59</f>
        <v>0</v>
      </c>
      <c r="K59" s="1026"/>
      <c r="L59" s="759"/>
      <c r="M59" s="677"/>
      <c r="N59" s="678"/>
      <c r="O59" s="874"/>
      <c r="P59" s="875"/>
      <c r="Q59" s="677"/>
      <c r="R59" s="679"/>
      <c r="S59" s="874"/>
      <c r="T59" s="875"/>
    </row>
    <row r="60" spans="1:22" ht="30.75" customHeight="1" thickBot="1">
      <c r="B60" s="664"/>
      <c r="C60" s="664"/>
      <c r="D60" s="664"/>
      <c r="E60" s="1009" t="str">
        <f>Jan!E60</f>
        <v>Total Income:</v>
      </c>
      <c r="F60" s="1010"/>
      <c r="G60" s="1011"/>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12" t="str">
        <f>Jan!E61</f>
        <v>EXPENSES</v>
      </c>
      <c r="F61" s="1013"/>
      <c r="G61" s="1014"/>
      <c r="H61" s="1021" t="str">
        <f>C2</f>
        <v>May</v>
      </c>
      <c r="I61" s="1022"/>
      <c r="J61" s="1047" t="str">
        <f>J57</f>
        <v>Year to Date</v>
      </c>
      <c r="K61" s="1048"/>
      <c r="L61" s="759"/>
      <c r="M61" s="677"/>
      <c r="N61" s="678"/>
      <c r="O61" s="874"/>
      <c r="P61" s="875"/>
      <c r="Q61" s="677"/>
      <c r="R61" s="679"/>
      <c r="S61" s="874"/>
      <c r="T61" s="875"/>
    </row>
    <row r="62" spans="1:22" ht="24.95" customHeight="1">
      <c r="E62" s="1005" t="str">
        <f>J3</f>
        <v>CUPE Per Capita</v>
      </c>
      <c r="F62" s="1006"/>
      <c r="G62" s="1006"/>
      <c r="H62" s="881">
        <f>J50</f>
        <v>0</v>
      </c>
      <c r="I62" s="881"/>
      <c r="J62" s="970">
        <f>H62+April!J62</f>
        <v>0</v>
      </c>
      <c r="K62" s="970"/>
      <c r="L62" s="759"/>
      <c r="M62" s="677"/>
      <c r="N62" s="678"/>
      <c r="O62" s="874"/>
      <c r="P62" s="875"/>
      <c r="Q62" s="677"/>
      <c r="R62" s="679"/>
      <c r="S62" s="874"/>
      <c r="T62" s="875"/>
    </row>
    <row r="63" spans="1:22" ht="24.95" customHeight="1">
      <c r="E63" s="998" t="str">
        <f>K3</f>
        <v>Affiliation Fees</v>
      </c>
      <c r="F63" s="999"/>
      <c r="G63" s="999"/>
      <c r="H63" s="814">
        <f>K50</f>
        <v>0</v>
      </c>
      <c r="I63" s="814"/>
      <c r="J63" s="1020">
        <f>H63+April!J63</f>
        <v>0</v>
      </c>
      <c r="K63" s="1020"/>
      <c r="L63" s="759"/>
      <c r="M63" s="677"/>
      <c r="N63" s="678"/>
      <c r="O63" s="874"/>
      <c r="P63" s="875"/>
      <c r="Q63" s="677"/>
      <c r="R63" s="679"/>
      <c r="S63" s="874"/>
      <c r="T63" s="875"/>
    </row>
    <row r="64" spans="1:22" ht="24.95" customHeight="1">
      <c r="E64" s="998" t="str">
        <f>L3</f>
        <v>Salaries</v>
      </c>
      <c r="F64" s="999"/>
      <c r="G64" s="999"/>
      <c r="H64" s="814">
        <f>L50</f>
        <v>0</v>
      </c>
      <c r="I64" s="814"/>
      <c r="J64" s="1020">
        <f>H64+April!J64</f>
        <v>0</v>
      </c>
      <c r="K64" s="1020"/>
      <c r="L64" s="759"/>
      <c r="M64" s="677"/>
      <c r="N64" s="678"/>
      <c r="O64" s="874"/>
      <c r="P64" s="875"/>
      <c r="Q64" s="677"/>
      <c r="R64" s="679"/>
      <c r="S64" s="874"/>
      <c r="T64" s="875"/>
    </row>
    <row r="65" spans="1:20" ht="24.95" customHeight="1">
      <c r="E65" s="998" t="str">
        <f>M3</f>
        <v>Operating Expenses</v>
      </c>
      <c r="F65" s="999"/>
      <c r="G65" s="999"/>
      <c r="H65" s="814">
        <f>M50</f>
        <v>0</v>
      </c>
      <c r="I65" s="814"/>
      <c r="J65" s="1020">
        <f>H65+April!J65</f>
        <v>0</v>
      </c>
      <c r="K65" s="1020"/>
      <c r="L65" s="759"/>
      <c r="M65" s="677"/>
      <c r="N65" s="678"/>
      <c r="O65" s="874"/>
      <c r="P65" s="875"/>
      <c r="Q65" s="677"/>
      <c r="R65" s="679"/>
      <c r="S65" s="874"/>
      <c r="T65" s="875"/>
    </row>
    <row r="66" spans="1:20" ht="24.95" customHeight="1">
      <c r="E66" s="998" t="str">
        <f>N3</f>
        <v>Special Purchases</v>
      </c>
      <c r="F66" s="999"/>
      <c r="G66" s="999"/>
      <c r="H66" s="814">
        <f>N50</f>
        <v>0</v>
      </c>
      <c r="I66" s="814"/>
      <c r="J66" s="1020">
        <f>H66+April!J66</f>
        <v>0</v>
      </c>
      <c r="K66" s="1020"/>
      <c r="L66" s="759"/>
      <c r="M66" s="677"/>
      <c r="N66" s="678"/>
      <c r="O66" s="874"/>
      <c r="P66" s="875"/>
      <c r="Q66" s="677"/>
      <c r="R66" s="679"/>
      <c r="S66" s="874"/>
      <c r="T66" s="875"/>
    </row>
    <row r="67" spans="1:20" ht="24.95" customHeight="1">
      <c r="E67" s="998" t="str">
        <f>O3</f>
        <v>Executive Expenses</v>
      </c>
      <c r="F67" s="999"/>
      <c r="G67" s="999"/>
      <c r="H67" s="814">
        <f>O50</f>
        <v>0</v>
      </c>
      <c r="I67" s="814"/>
      <c r="J67" s="1020">
        <f>H67+April!J67</f>
        <v>0</v>
      </c>
      <c r="K67" s="1020"/>
      <c r="L67" s="759"/>
      <c r="M67" s="677"/>
      <c r="N67" s="678"/>
      <c r="O67" s="874"/>
      <c r="P67" s="875"/>
      <c r="Q67" s="677"/>
      <c r="R67" s="679"/>
      <c r="S67" s="874"/>
      <c r="T67" s="875"/>
    </row>
    <row r="68" spans="1:20" ht="24.95" customHeight="1">
      <c r="E68" s="1002" t="str">
        <f>P3</f>
        <v>Bargaining Expenses</v>
      </c>
      <c r="F68" s="1003"/>
      <c r="G68" s="1004"/>
      <c r="H68" s="814">
        <f>P50</f>
        <v>0</v>
      </c>
      <c r="I68" s="814"/>
      <c r="J68" s="1020">
        <f>H68+April!J68</f>
        <v>0</v>
      </c>
      <c r="K68" s="1020"/>
      <c r="L68" s="759"/>
      <c r="M68" s="677"/>
      <c r="N68" s="678"/>
      <c r="O68" s="874"/>
      <c r="P68" s="875"/>
      <c r="Q68" s="677"/>
      <c r="R68" s="679"/>
      <c r="S68" s="874"/>
      <c r="T68" s="875"/>
    </row>
    <row r="69" spans="1:20" ht="24.95" customHeight="1">
      <c r="E69" s="998" t="str">
        <f>Q3</f>
        <v>Grievances/ Arbitration</v>
      </c>
      <c r="F69" s="999"/>
      <c r="G69" s="999"/>
      <c r="H69" s="814">
        <f>Q50</f>
        <v>0</v>
      </c>
      <c r="I69" s="814"/>
      <c r="J69" s="1020">
        <f>H69+April!J69</f>
        <v>0</v>
      </c>
      <c r="K69" s="1020"/>
      <c r="L69" s="759"/>
      <c r="M69" s="677"/>
      <c r="N69" s="678"/>
      <c r="O69" s="874"/>
      <c r="P69" s="875"/>
      <c r="Q69" s="677"/>
      <c r="R69" s="679"/>
      <c r="S69" s="874"/>
      <c r="T69" s="875"/>
    </row>
    <row r="70" spans="1:20" ht="24.95" customHeight="1">
      <c r="E70" s="1002" t="str">
        <f>R3</f>
        <v>Committee Expenses</v>
      </c>
      <c r="F70" s="1003"/>
      <c r="G70" s="1004"/>
      <c r="H70" s="814">
        <f>R50</f>
        <v>0</v>
      </c>
      <c r="I70" s="814"/>
      <c r="J70" s="1020">
        <f>H70+April!J70</f>
        <v>0</v>
      </c>
      <c r="K70" s="1020"/>
      <c r="L70" s="759"/>
      <c r="M70" s="677"/>
      <c r="N70" s="678"/>
      <c r="O70" s="874"/>
      <c r="P70" s="875"/>
      <c r="Q70" s="677"/>
      <c r="R70" s="679"/>
      <c r="S70" s="874"/>
      <c r="T70" s="875"/>
    </row>
    <row r="71" spans="1:20" ht="24.95" customHeight="1">
      <c r="E71" s="1002" t="str">
        <f>S3</f>
        <v>Conventions/ Conferences</v>
      </c>
      <c r="F71" s="1003"/>
      <c r="G71" s="1004"/>
      <c r="H71" s="814">
        <f>S50</f>
        <v>0</v>
      </c>
      <c r="I71" s="814"/>
      <c r="J71" s="1020">
        <f>H71+April!J71</f>
        <v>0</v>
      </c>
      <c r="K71" s="1020"/>
      <c r="L71" s="759"/>
      <c r="M71" s="677"/>
      <c r="N71" s="678"/>
      <c r="O71" s="874"/>
      <c r="P71" s="875"/>
      <c r="Q71" s="677"/>
      <c r="R71" s="679"/>
      <c r="S71" s="874"/>
      <c r="T71" s="875"/>
    </row>
    <row r="72" spans="1:20" ht="24.95" customHeight="1">
      <c r="E72" s="1002" t="str">
        <f>T3</f>
        <v>Education</v>
      </c>
      <c r="F72" s="1003"/>
      <c r="G72" s="1004"/>
      <c r="H72" s="814">
        <f>T50</f>
        <v>0</v>
      </c>
      <c r="I72" s="814"/>
      <c r="J72" s="1020">
        <f>H72+April!J72</f>
        <v>0</v>
      </c>
      <c r="K72" s="1020"/>
      <c r="L72" s="759"/>
      <c r="M72" s="677"/>
      <c r="N72" s="678"/>
      <c r="O72" s="874"/>
      <c r="P72" s="875"/>
      <c r="Q72" s="677"/>
      <c r="R72" s="679"/>
      <c r="S72" s="874"/>
      <c r="T72" s="875"/>
    </row>
    <row r="73" spans="1:20" ht="29.25" customHeight="1">
      <c r="E73" s="1002" t="str">
        <f>U3</f>
        <v>Contributions/ Donations</v>
      </c>
      <c r="F73" s="1003"/>
      <c r="G73" s="1004"/>
      <c r="H73" s="814">
        <f>U50</f>
        <v>0</v>
      </c>
      <c r="I73" s="814"/>
      <c r="J73" s="1020">
        <f>H73+April!J73</f>
        <v>0</v>
      </c>
      <c r="K73" s="1020"/>
      <c r="L73" s="759"/>
      <c r="M73" s="677"/>
      <c r="N73" s="678"/>
      <c r="O73" s="874"/>
      <c r="P73" s="875"/>
      <c r="Q73" s="677"/>
      <c r="R73" s="679"/>
      <c r="S73" s="874"/>
      <c r="T73" s="875"/>
    </row>
    <row r="74" spans="1:20" ht="24.75" customHeight="1" thickBot="1">
      <c r="E74" s="1000" t="str">
        <f>V3</f>
        <v>Other</v>
      </c>
      <c r="F74" s="1001"/>
      <c r="G74" s="1001"/>
      <c r="H74" s="927">
        <f>V50</f>
        <v>0</v>
      </c>
      <c r="I74" s="927"/>
      <c r="J74" s="1026">
        <f>H74+April!J74</f>
        <v>0</v>
      </c>
      <c r="K74" s="1026"/>
      <c r="L74" s="759"/>
      <c r="M74" s="677"/>
      <c r="N74" s="678"/>
      <c r="O74" s="874"/>
      <c r="P74" s="875"/>
      <c r="Q74" s="677"/>
      <c r="R74" s="679"/>
      <c r="S74" s="874"/>
      <c r="T74" s="875"/>
    </row>
    <row r="75" spans="1:20" ht="24.75" customHeight="1" thickBot="1">
      <c r="B75" s="681"/>
      <c r="C75" s="681"/>
      <c r="D75" s="681"/>
      <c r="E75" s="1031" t="str">
        <f>Jan!E75</f>
        <v>Total Expenses:</v>
      </c>
      <c r="F75" s="1032"/>
      <c r="G75" s="1033"/>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34" t="str">
        <f>Jan!E76</f>
        <v>Surplus (Deficit) for the Period:</v>
      </c>
      <c r="F76" s="1035"/>
      <c r="G76" s="1036"/>
      <c r="H76" s="964">
        <f>H60-H75</f>
        <v>0</v>
      </c>
      <c r="I76" s="965"/>
      <c r="J76" s="955"/>
      <c r="K76" s="956"/>
      <c r="L76" s="759"/>
      <c r="M76" s="677"/>
      <c r="N76" s="678"/>
      <c r="O76" s="874"/>
      <c r="P76" s="875"/>
      <c r="Q76" s="677"/>
      <c r="R76" s="679"/>
      <c r="S76" s="874"/>
      <c r="T76" s="875"/>
    </row>
    <row r="77" spans="1:20" ht="24.75" customHeight="1" thickBot="1">
      <c r="B77" s="681"/>
      <c r="C77" s="681"/>
      <c r="D77" s="681"/>
      <c r="E77" s="1051" t="s">
        <v>15</v>
      </c>
      <c r="F77" s="1052"/>
      <c r="G77" s="1052"/>
      <c r="H77" s="1052"/>
      <c r="I77" s="1053"/>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7">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7"/>
        <v>0</v>
      </c>
      <c r="L88" s="920"/>
      <c r="M88" s="703"/>
      <c r="N88" s="942" t="s">
        <v>107</v>
      </c>
      <c r="O88" s="943"/>
      <c r="P88" s="944"/>
      <c r="Q88" s="741">
        <f>Q54+Q55-Q87</f>
        <v>0</v>
      </c>
    </row>
    <row r="89" spans="1:21" ht="23.25" customHeight="1">
      <c r="A89" s="820"/>
      <c r="B89" s="821"/>
      <c r="C89" s="821"/>
      <c r="D89" s="821"/>
      <c r="E89" s="822"/>
      <c r="F89" s="697"/>
      <c r="G89" s="705"/>
      <c r="H89" s="699"/>
      <c r="I89" s="823"/>
      <c r="J89" s="824"/>
      <c r="K89" s="967">
        <f t="shared" si="7"/>
        <v>0</v>
      </c>
      <c r="L89" s="920"/>
      <c r="M89" s="706"/>
      <c r="N89" s="982" t="s">
        <v>108</v>
      </c>
      <c r="O89" s="983"/>
      <c r="P89" s="983"/>
      <c r="Q89" s="811"/>
    </row>
    <row r="90" spans="1:21" ht="23.25" customHeight="1">
      <c r="A90" s="820"/>
      <c r="B90" s="821"/>
      <c r="C90" s="821"/>
      <c r="D90" s="821"/>
      <c r="E90" s="822"/>
      <c r="F90" s="697"/>
      <c r="G90" s="705"/>
      <c r="H90" s="699"/>
      <c r="I90" s="823"/>
      <c r="J90" s="824"/>
      <c r="K90" s="967">
        <f t="shared" si="7"/>
        <v>0</v>
      </c>
      <c r="L90" s="920"/>
      <c r="M90" s="706"/>
      <c r="N90" s="810"/>
      <c r="O90" s="984"/>
      <c r="P90" s="984"/>
      <c r="Q90" s="985"/>
    </row>
    <row r="91" spans="1:21" ht="23.25" customHeight="1" thickBot="1">
      <c r="A91" s="820"/>
      <c r="B91" s="821"/>
      <c r="C91" s="821"/>
      <c r="D91" s="821"/>
      <c r="E91" s="822"/>
      <c r="F91" s="697"/>
      <c r="G91" s="705"/>
      <c r="H91" s="699"/>
      <c r="I91" s="823"/>
      <c r="J91" s="824"/>
      <c r="K91" s="967">
        <f t="shared" si="7"/>
        <v>0</v>
      </c>
      <c r="L91" s="920"/>
      <c r="M91" s="742"/>
      <c r="N91" s="986"/>
      <c r="O91" s="987"/>
      <c r="P91" s="987"/>
      <c r="Q91" s="988"/>
    </row>
    <row r="92" spans="1:21" ht="23.25" customHeight="1">
      <c r="A92" s="820"/>
      <c r="B92" s="821"/>
      <c r="C92" s="821"/>
      <c r="D92" s="821"/>
      <c r="E92" s="822"/>
      <c r="F92" s="697"/>
      <c r="G92" s="705"/>
      <c r="H92" s="699"/>
      <c r="I92" s="823"/>
      <c r="J92" s="824"/>
      <c r="K92" s="967">
        <f t="shared" si="7"/>
        <v>0</v>
      </c>
      <c r="L92" s="920"/>
      <c r="M92" s="700"/>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QV81icLQRFz+SuGnW1cgjiyeetMcojxlw07PFHC//O1o5Z3sCMr7YTmgqn0lAfhkwsPsGzMs/vIWZWM5LK9vfA==" saltValue="sVZxkuHjoG6cRJvwofPe4g==" spinCount="100000" sheet="1" formatCells="0" formatColumns="0" formatRows="0" insertColumns="0" insertRows="0" insertHyperlinks="0" deleteRows="0"/>
  <mergeCells count="239">
    <mergeCell ref="D5:E5"/>
    <mergeCell ref="D6:E6"/>
    <mergeCell ref="D7:E7"/>
    <mergeCell ref="D8:E8"/>
    <mergeCell ref="D9:E9"/>
    <mergeCell ref="D11:E11"/>
    <mergeCell ref="D10:E10"/>
    <mergeCell ref="H51:I51"/>
    <mergeCell ref="E57:G57"/>
    <mergeCell ref="F51:G51"/>
    <mergeCell ref="D20:E20"/>
    <mergeCell ref="D31:E31"/>
    <mergeCell ref="D36:E36"/>
    <mergeCell ref="D29:E29"/>
    <mergeCell ref="D27:E27"/>
    <mergeCell ref="D28:E28"/>
    <mergeCell ref="D25:E25"/>
    <mergeCell ref="D17:E17"/>
    <mergeCell ref="D39:E39"/>
    <mergeCell ref="D40:E40"/>
    <mergeCell ref="D41:E41"/>
    <mergeCell ref="D42:E42"/>
    <mergeCell ref="D23:E23"/>
    <mergeCell ref="D37:E37"/>
    <mergeCell ref="K84:L85"/>
    <mergeCell ref="K90:L90"/>
    <mergeCell ref="A58:D59"/>
    <mergeCell ref="E59:G59"/>
    <mergeCell ref="A88:E88"/>
    <mergeCell ref="A87:E87"/>
    <mergeCell ref="A83:L83"/>
    <mergeCell ref="A86:E86"/>
    <mergeCell ref="K86:L86"/>
    <mergeCell ref="J80:K80"/>
    <mergeCell ref="I84:J85"/>
    <mergeCell ref="I86:J86"/>
    <mergeCell ref="H62:I62"/>
    <mergeCell ref="J66:K66"/>
    <mergeCell ref="J67:K67"/>
    <mergeCell ref="E67:G67"/>
    <mergeCell ref="J59:K59"/>
    <mergeCell ref="J58:K58"/>
    <mergeCell ref="H66:I66"/>
    <mergeCell ref="J63:K63"/>
    <mergeCell ref="J60:K60"/>
    <mergeCell ref="E66:G66"/>
    <mergeCell ref="H76:I76"/>
    <mergeCell ref="J69:K69"/>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2:P92"/>
    <mergeCell ref="N93:P93"/>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H71:I71"/>
    <mergeCell ref="H75:I75"/>
    <mergeCell ref="E65:G65"/>
    <mergeCell ref="E62:G62"/>
    <mergeCell ref="H60:I60"/>
    <mergeCell ref="E61:G61"/>
    <mergeCell ref="H61:I61"/>
    <mergeCell ref="H65:I65"/>
    <mergeCell ref="H63:I63"/>
    <mergeCell ref="H64:I64"/>
    <mergeCell ref="J61:K61"/>
    <mergeCell ref="H69:I69"/>
    <mergeCell ref="O65:P65"/>
    <mergeCell ref="O64:P64"/>
    <mergeCell ref="O73:P73"/>
    <mergeCell ref="O77:P77"/>
    <mergeCell ref="J75:K75"/>
    <mergeCell ref="J76:K76"/>
    <mergeCell ref="J74:K74"/>
    <mergeCell ref="O74:P74"/>
    <mergeCell ref="J72:K72"/>
    <mergeCell ref="J77:K77"/>
    <mergeCell ref="J64:K64"/>
    <mergeCell ref="J68:K68"/>
    <mergeCell ref="J65:K65"/>
    <mergeCell ref="O58:P58"/>
    <mergeCell ref="O60:P60"/>
    <mergeCell ref="M53:P53"/>
    <mergeCell ref="O59:P59"/>
    <mergeCell ref="O61:P61"/>
    <mergeCell ref="O62:P62"/>
    <mergeCell ref="J62:K62"/>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E76:G76"/>
    <mergeCell ref="E74:G74"/>
    <mergeCell ref="E73:G73"/>
    <mergeCell ref="E75:G75"/>
    <mergeCell ref="A61:D61"/>
    <mergeCell ref="H54:I54"/>
    <mergeCell ref="E70:G70"/>
    <mergeCell ref="H67:I67"/>
    <mergeCell ref="H58:I58"/>
    <mergeCell ref="H59:I59"/>
    <mergeCell ref="S82:T82"/>
    <mergeCell ref="S83:T83"/>
    <mergeCell ref="O85:P85"/>
    <mergeCell ref="O84:P84"/>
    <mergeCell ref="S84:T84"/>
    <mergeCell ref="S85:T85"/>
    <mergeCell ref="O83:P83"/>
    <mergeCell ref="S86:T86"/>
    <mergeCell ref="O79:P79"/>
    <mergeCell ref="A2:B2"/>
    <mergeCell ref="E60:G60"/>
    <mergeCell ref="E53:I53"/>
    <mergeCell ref="D19:E19"/>
    <mergeCell ref="H2:I2"/>
    <mergeCell ref="D18:E18"/>
    <mergeCell ref="D22:E22"/>
    <mergeCell ref="F2:G2"/>
    <mergeCell ref="D4:E4"/>
    <mergeCell ref="D3:E3"/>
    <mergeCell ref="D14:E14"/>
    <mergeCell ref="D15:E15"/>
    <mergeCell ref="D16:E16"/>
    <mergeCell ref="E56:I56"/>
    <mergeCell ref="D13:E13"/>
    <mergeCell ref="H57:I57"/>
    <mergeCell ref="D12:E12"/>
    <mergeCell ref="E58:G58"/>
    <mergeCell ref="D33:E33"/>
    <mergeCell ref="D34:E34"/>
    <mergeCell ref="D38:E38"/>
    <mergeCell ref="D32:E32"/>
    <mergeCell ref="E54:F54"/>
    <mergeCell ref="D46:E46"/>
    <mergeCell ref="F1:G1"/>
    <mergeCell ref="C2:D2"/>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E64:G64"/>
    <mergeCell ref="E63:G63"/>
    <mergeCell ref="H73:I73"/>
    <mergeCell ref="D43:E43"/>
    <mergeCell ref="D44:E44"/>
    <mergeCell ref="D49:E49"/>
    <mergeCell ref="D45:E45"/>
    <mergeCell ref="D47:E47"/>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119</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16"/>
      <c r="E4" s="1017"/>
      <c r="F4" s="601">
        <f t="shared" ref="F4:F9" si="0">SUM(H4:I4)</f>
        <v>0</v>
      </c>
      <c r="G4" s="602">
        <f t="shared" ref="G4:G19" si="1">SUM(J4:V4)</f>
        <v>0</v>
      </c>
      <c r="H4" s="612"/>
      <c r="I4" s="613"/>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734"/>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ref="F11:F35" si="2">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SUM(H13:I13)</f>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4">SUM(H36:I36)</f>
        <v>0</v>
      </c>
      <c r="G36" s="602">
        <f t="shared" ref="G36:G46" si="5">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4"/>
        <v>0</v>
      </c>
      <c r="G37" s="602">
        <f t="shared" si="5"/>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4"/>
        <v>0</v>
      </c>
      <c r="G38" s="602">
        <f t="shared" si="5"/>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4"/>
        <v>0</v>
      </c>
      <c r="G39" s="602">
        <f t="shared" si="5"/>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4"/>
        <v>0</v>
      </c>
      <c r="G40" s="602">
        <f t="shared" si="5"/>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4"/>
        <v>0</v>
      </c>
      <c r="G41" s="602">
        <f t="shared" si="5"/>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4"/>
        <v>0</v>
      </c>
      <c r="G42" s="602">
        <f t="shared" si="5"/>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4"/>
        <v>0</v>
      </c>
      <c r="G43" s="602">
        <f t="shared" si="5"/>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4"/>
        <v>0</v>
      </c>
      <c r="G44" s="602">
        <f t="shared" si="5"/>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4"/>
        <v>0</v>
      </c>
      <c r="G45" s="602">
        <f t="shared" si="5"/>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4"/>
        <v>0</v>
      </c>
      <c r="G46" s="602">
        <f t="shared" si="5"/>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3" t="s">
        <v>79</v>
      </c>
      <c r="B51" s="894"/>
      <c r="C51" s="894"/>
      <c r="D51" s="895"/>
      <c r="E51" s="722">
        <f>Jan!E51</f>
        <v>0</v>
      </c>
      <c r="F51" s="1097" t="str">
        <f>Jan!F51</f>
        <v>TOTAL INCOME:</v>
      </c>
      <c r="G51" s="1074"/>
      <c r="H51" s="1077">
        <f>I50+H50</f>
        <v>0</v>
      </c>
      <c r="I51" s="1078"/>
      <c r="J51" s="1079"/>
      <c r="K51" s="1080"/>
      <c r="L51" s="1080"/>
      <c r="M51" s="738"/>
      <c r="N51" s="1073" t="str">
        <f>Jan!N51</f>
        <v>TOTAL EXPENSES:</v>
      </c>
      <c r="O51" s="1074"/>
      <c r="P51" s="1106">
        <f>SUM(J50:V50)</f>
        <v>0</v>
      </c>
      <c r="Q51" s="1107"/>
      <c r="R51" s="739"/>
      <c r="S51" s="739"/>
      <c r="T51" s="739"/>
      <c r="U51" s="739"/>
      <c r="V51" s="740"/>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June</v>
      </c>
      <c r="K53" s="1050"/>
      <c r="L53" s="655">
        <f>'BEGIN HERE'!J6</f>
        <v>0</v>
      </c>
      <c r="M53" s="844" t="str">
        <f>Jan!M53</f>
        <v>BANK RECONCILIATION</v>
      </c>
      <c r="N53" s="844"/>
      <c r="O53" s="844"/>
      <c r="P53" s="890"/>
      <c r="Q53" s="656" t="str">
        <f>J53</f>
        <v>June</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May!J77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June</v>
      </c>
      <c r="I57" s="854"/>
      <c r="J57" s="953" t="str">
        <f>Jan!J57</f>
        <v>Year to Date</v>
      </c>
      <c r="K57" s="954"/>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95" t="str">
        <f>H3</f>
        <v>Dues</v>
      </c>
      <c r="F58" s="1096"/>
      <c r="G58" s="1096"/>
      <c r="H58" s="881">
        <f>H50</f>
        <v>0</v>
      </c>
      <c r="I58" s="881"/>
      <c r="J58" s="970">
        <f>H58+May!J58</f>
        <v>0</v>
      </c>
      <c r="K58" s="970"/>
      <c r="L58" s="759"/>
      <c r="M58" s="677"/>
      <c r="N58" s="678"/>
      <c r="O58" s="874"/>
      <c r="P58" s="875"/>
      <c r="Q58" s="677"/>
      <c r="R58" s="679"/>
      <c r="S58" s="874"/>
      <c r="T58" s="875"/>
    </row>
    <row r="59" spans="1:22" ht="24.95" customHeight="1" thickBot="1">
      <c r="A59" s="855"/>
      <c r="B59" s="855"/>
      <c r="C59" s="855"/>
      <c r="D59" s="855"/>
      <c r="E59" s="1075" t="str">
        <f>I3</f>
        <v>Other</v>
      </c>
      <c r="F59" s="1076"/>
      <c r="G59" s="1076"/>
      <c r="H59" s="927">
        <f>I50</f>
        <v>0</v>
      </c>
      <c r="I59" s="927"/>
      <c r="J59" s="1026">
        <f>H59+May!J59</f>
        <v>0</v>
      </c>
      <c r="K59" s="1026"/>
      <c r="L59" s="759"/>
      <c r="M59" s="677"/>
      <c r="N59" s="678"/>
      <c r="O59" s="874"/>
      <c r="P59" s="875"/>
      <c r="Q59" s="677"/>
      <c r="R59" s="679"/>
      <c r="S59" s="874"/>
      <c r="T59" s="875"/>
    </row>
    <row r="60" spans="1:22" ht="30.75" customHeight="1" thickBot="1">
      <c r="B60" s="664"/>
      <c r="C60" s="664"/>
      <c r="D60" s="664"/>
      <c r="E60" s="1103" t="str">
        <f>Jan!E60</f>
        <v>Total Income:</v>
      </c>
      <c r="F60" s="1104"/>
      <c r="G60" s="1105"/>
      <c r="H60" s="1031">
        <f>SUM(H58:H59)</f>
        <v>0</v>
      </c>
      <c r="I60" s="1033"/>
      <c r="J60" s="1101">
        <f>SUM(J58:J59)</f>
        <v>0</v>
      </c>
      <c r="K60" s="1102"/>
      <c r="L60" s="759"/>
      <c r="M60" s="677"/>
      <c r="N60" s="678"/>
      <c r="O60" s="874"/>
      <c r="P60" s="875"/>
      <c r="Q60" s="677"/>
      <c r="R60" s="679"/>
      <c r="S60" s="874"/>
      <c r="T60" s="875"/>
    </row>
    <row r="61" spans="1:22" ht="24.95" customHeight="1" thickBot="1">
      <c r="A61" s="855"/>
      <c r="B61" s="855"/>
      <c r="C61" s="855"/>
      <c r="D61" s="855"/>
      <c r="E61" s="1098" t="str">
        <f>Jan!E61</f>
        <v>EXPENSES</v>
      </c>
      <c r="F61" s="1099"/>
      <c r="G61" s="1100"/>
      <c r="H61" s="1021" t="str">
        <f>C2</f>
        <v>June</v>
      </c>
      <c r="I61" s="1022"/>
      <c r="J61" s="1047" t="str">
        <f>J57</f>
        <v>Year to Date</v>
      </c>
      <c r="K61" s="1048"/>
      <c r="L61" s="759"/>
      <c r="M61" s="677"/>
      <c r="N61" s="678"/>
      <c r="O61" s="874"/>
      <c r="P61" s="875"/>
      <c r="Q61" s="677"/>
      <c r="R61" s="679"/>
      <c r="S61" s="874"/>
      <c r="T61" s="875"/>
    </row>
    <row r="62" spans="1:22" ht="24.95" customHeight="1">
      <c r="E62" s="1095" t="str">
        <f>J3</f>
        <v>CUPE Per Capita</v>
      </c>
      <c r="F62" s="1096"/>
      <c r="G62" s="1096"/>
      <c r="H62" s="881">
        <f>J50</f>
        <v>0</v>
      </c>
      <c r="I62" s="881"/>
      <c r="J62" s="970">
        <f>H62+May!J62</f>
        <v>0</v>
      </c>
      <c r="K62" s="970"/>
      <c r="L62" s="759"/>
      <c r="M62" s="677"/>
      <c r="N62" s="678"/>
      <c r="O62" s="874"/>
      <c r="P62" s="875"/>
      <c r="Q62" s="677"/>
      <c r="R62" s="679"/>
      <c r="S62" s="874"/>
      <c r="T62" s="875"/>
    </row>
    <row r="63" spans="1:22" ht="24.95" customHeight="1">
      <c r="E63" s="1081" t="str">
        <f>K3</f>
        <v>Affiliation Fees</v>
      </c>
      <c r="F63" s="1082"/>
      <c r="G63" s="1082"/>
      <c r="H63" s="814">
        <f>K50</f>
        <v>0</v>
      </c>
      <c r="I63" s="814"/>
      <c r="J63" s="1020">
        <f>H63+May!J63</f>
        <v>0</v>
      </c>
      <c r="K63" s="1020"/>
      <c r="L63" s="759"/>
      <c r="M63" s="677"/>
      <c r="N63" s="678"/>
      <c r="O63" s="874"/>
      <c r="P63" s="875"/>
      <c r="Q63" s="677"/>
      <c r="R63" s="679"/>
      <c r="S63" s="874"/>
      <c r="T63" s="875"/>
    </row>
    <row r="64" spans="1:22" ht="24.95" customHeight="1">
      <c r="E64" s="1081" t="str">
        <f>L3</f>
        <v>Salaries</v>
      </c>
      <c r="F64" s="1082"/>
      <c r="G64" s="1082"/>
      <c r="H64" s="814">
        <f>L50</f>
        <v>0</v>
      </c>
      <c r="I64" s="814"/>
      <c r="J64" s="1020">
        <f>H64+May!J64</f>
        <v>0</v>
      </c>
      <c r="K64" s="1020"/>
      <c r="L64" s="759"/>
      <c r="M64" s="677"/>
      <c r="N64" s="678"/>
      <c r="O64" s="874"/>
      <c r="P64" s="875"/>
      <c r="Q64" s="677"/>
      <c r="R64" s="679"/>
      <c r="S64" s="874"/>
      <c r="T64" s="875"/>
    </row>
    <row r="65" spans="1:20" ht="24.95" customHeight="1">
      <c r="E65" s="1081" t="str">
        <f>M3</f>
        <v>Operating Expenses</v>
      </c>
      <c r="F65" s="1082"/>
      <c r="G65" s="1082"/>
      <c r="H65" s="814">
        <f>M50</f>
        <v>0</v>
      </c>
      <c r="I65" s="814"/>
      <c r="J65" s="1020">
        <f>H65+May!J65</f>
        <v>0</v>
      </c>
      <c r="K65" s="1020"/>
      <c r="L65" s="759"/>
      <c r="M65" s="677"/>
      <c r="N65" s="678"/>
      <c r="O65" s="874"/>
      <c r="P65" s="875"/>
      <c r="Q65" s="677"/>
      <c r="R65" s="679"/>
      <c r="S65" s="874"/>
      <c r="T65" s="875"/>
    </row>
    <row r="66" spans="1:20" ht="24.95" customHeight="1">
      <c r="E66" s="1081" t="str">
        <f>N3</f>
        <v>Special Purchases</v>
      </c>
      <c r="F66" s="1082"/>
      <c r="G66" s="1082"/>
      <c r="H66" s="814">
        <f>N50</f>
        <v>0</v>
      </c>
      <c r="I66" s="814"/>
      <c r="J66" s="1020">
        <f>H66+May!J66</f>
        <v>0</v>
      </c>
      <c r="K66" s="1020"/>
      <c r="L66" s="759"/>
      <c r="M66" s="677"/>
      <c r="N66" s="678"/>
      <c r="O66" s="874"/>
      <c r="P66" s="875"/>
      <c r="Q66" s="677"/>
      <c r="R66" s="679"/>
      <c r="S66" s="874"/>
      <c r="T66" s="875"/>
    </row>
    <row r="67" spans="1:20" ht="24.95" customHeight="1">
      <c r="E67" s="1081" t="str">
        <f>O3</f>
        <v>Executive Expenses</v>
      </c>
      <c r="F67" s="1082"/>
      <c r="G67" s="1082"/>
      <c r="H67" s="814">
        <f>O50</f>
        <v>0</v>
      </c>
      <c r="I67" s="814"/>
      <c r="J67" s="1020">
        <f>H67+May!J67</f>
        <v>0</v>
      </c>
      <c r="K67" s="1020"/>
      <c r="L67" s="759"/>
      <c r="M67" s="677"/>
      <c r="N67" s="678"/>
      <c r="O67" s="874"/>
      <c r="P67" s="875"/>
      <c r="Q67" s="677"/>
      <c r="R67" s="679"/>
      <c r="S67" s="874"/>
      <c r="T67" s="875"/>
    </row>
    <row r="68" spans="1:20" ht="24.95" customHeight="1">
      <c r="E68" s="1090" t="str">
        <f>P3</f>
        <v>Bargaining Expenses</v>
      </c>
      <c r="F68" s="1091"/>
      <c r="G68" s="1092"/>
      <c r="H68" s="814">
        <f>P50</f>
        <v>0</v>
      </c>
      <c r="I68" s="814"/>
      <c r="J68" s="1020">
        <f>H68+May!J68</f>
        <v>0</v>
      </c>
      <c r="K68" s="1020"/>
      <c r="L68" s="759"/>
      <c r="M68" s="677"/>
      <c r="N68" s="678"/>
      <c r="O68" s="874"/>
      <c r="P68" s="875"/>
      <c r="Q68" s="677"/>
      <c r="R68" s="679"/>
      <c r="S68" s="874"/>
      <c r="T68" s="875"/>
    </row>
    <row r="69" spans="1:20" ht="24.95" customHeight="1">
      <c r="E69" s="1081" t="str">
        <f>Q3</f>
        <v>Grievances/ Arbitration</v>
      </c>
      <c r="F69" s="1082"/>
      <c r="G69" s="1082"/>
      <c r="H69" s="814">
        <f>Q50</f>
        <v>0</v>
      </c>
      <c r="I69" s="814"/>
      <c r="J69" s="1020">
        <f>H69+May!J69</f>
        <v>0</v>
      </c>
      <c r="K69" s="1020"/>
      <c r="L69" s="759"/>
      <c r="M69" s="677"/>
      <c r="N69" s="678"/>
      <c r="O69" s="874"/>
      <c r="P69" s="875"/>
      <c r="Q69" s="677"/>
      <c r="R69" s="679"/>
      <c r="S69" s="874"/>
      <c r="T69" s="875"/>
    </row>
    <row r="70" spans="1:20" ht="24.95" customHeight="1">
      <c r="E70" s="1090" t="str">
        <f>R3</f>
        <v>Committee Expenses</v>
      </c>
      <c r="F70" s="1091"/>
      <c r="G70" s="1092"/>
      <c r="H70" s="814">
        <f>R50</f>
        <v>0</v>
      </c>
      <c r="I70" s="814"/>
      <c r="J70" s="1020">
        <f>H70+May!J70</f>
        <v>0</v>
      </c>
      <c r="K70" s="1020"/>
      <c r="L70" s="759"/>
      <c r="M70" s="677"/>
      <c r="N70" s="678"/>
      <c r="O70" s="874"/>
      <c r="P70" s="875"/>
      <c r="Q70" s="677"/>
      <c r="R70" s="679"/>
      <c r="S70" s="874"/>
      <c r="T70" s="875"/>
    </row>
    <row r="71" spans="1:20" ht="24.95" customHeight="1">
      <c r="E71" s="1090" t="str">
        <f>S3</f>
        <v>Conventions/ Conferences</v>
      </c>
      <c r="F71" s="1091"/>
      <c r="G71" s="1092"/>
      <c r="H71" s="814">
        <f>S50</f>
        <v>0</v>
      </c>
      <c r="I71" s="814"/>
      <c r="J71" s="1020">
        <f>H71+May!J71</f>
        <v>0</v>
      </c>
      <c r="K71" s="1020"/>
      <c r="L71" s="759"/>
      <c r="M71" s="677"/>
      <c r="N71" s="678"/>
      <c r="O71" s="874"/>
      <c r="P71" s="875"/>
      <c r="Q71" s="677"/>
      <c r="R71" s="679"/>
      <c r="S71" s="874"/>
      <c r="T71" s="875"/>
    </row>
    <row r="72" spans="1:20" ht="24.95" customHeight="1">
      <c r="E72" s="1090" t="str">
        <f>T3</f>
        <v>Education</v>
      </c>
      <c r="F72" s="1091"/>
      <c r="G72" s="1092"/>
      <c r="H72" s="814">
        <f>T50</f>
        <v>0</v>
      </c>
      <c r="I72" s="814"/>
      <c r="J72" s="1020">
        <f>H72+May!J72</f>
        <v>0</v>
      </c>
      <c r="K72" s="1020"/>
      <c r="L72" s="759"/>
      <c r="M72" s="677"/>
      <c r="N72" s="678"/>
      <c r="O72" s="874"/>
      <c r="P72" s="875"/>
      <c r="Q72" s="677"/>
      <c r="R72" s="679"/>
      <c r="S72" s="874"/>
      <c r="T72" s="875"/>
    </row>
    <row r="73" spans="1:20" ht="29.25" customHeight="1">
      <c r="E73" s="1090" t="str">
        <f>U3</f>
        <v>Contributions/ Donations</v>
      </c>
      <c r="F73" s="1091"/>
      <c r="G73" s="1092"/>
      <c r="H73" s="814">
        <f>U50</f>
        <v>0</v>
      </c>
      <c r="I73" s="814"/>
      <c r="J73" s="1020">
        <f>H73+May!J73</f>
        <v>0</v>
      </c>
      <c r="K73" s="1020"/>
      <c r="L73" s="759"/>
      <c r="M73" s="677"/>
      <c r="N73" s="678"/>
      <c r="O73" s="874"/>
      <c r="P73" s="875"/>
      <c r="Q73" s="677"/>
      <c r="R73" s="679"/>
      <c r="S73" s="874"/>
      <c r="T73" s="875"/>
    </row>
    <row r="74" spans="1:20" ht="24.75" customHeight="1" thickBot="1">
      <c r="E74" s="1075" t="str">
        <f>V3</f>
        <v>Other</v>
      </c>
      <c r="F74" s="1076"/>
      <c r="G74" s="1076"/>
      <c r="H74" s="927">
        <f>V50</f>
        <v>0</v>
      </c>
      <c r="I74" s="927"/>
      <c r="J74" s="1026">
        <f>H74+May!J74</f>
        <v>0</v>
      </c>
      <c r="K74" s="1026"/>
      <c r="L74" s="759"/>
      <c r="M74" s="677"/>
      <c r="N74" s="678"/>
      <c r="O74" s="874"/>
      <c r="P74" s="875"/>
      <c r="Q74" s="677"/>
      <c r="R74" s="679"/>
      <c r="S74" s="874"/>
      <c r="T74" s="875"/>
    </row>
    <row r="75" spans="1:20" ht="24.75" customHeight="1" thickBot="1">
      <c r="B75" s="681"/>
      <c r="C75" s="681"/>
      <c r="D75" s="681"/>
      <c r="E75" s="1087" t="str">
        <f>Jan!E75</f>
        <v>Total Expenses:</v>
      </c>
      <c r="F75" s="1088"/>
      <c r="G75" s="1089"/>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84" t="str">
        <f>Jan!E76</f>
        <v>Surplus (Deficit) for the Period:</v>
      </c>
      <c r="F76" s="1085"/>
      <c r="G76" s="1086"/>
      <c r="H76" s="964">
        <f>H60-H75</f>
        <v>0</v>
      </c>
      <c r="I76" s="965"/>
      <c r="J76" s="955"/>
      <c r="K76" s="956"/>
      <c r="L76" s="759"/>
      <c r="M76" s="677"/>
      <c r="N76" s="678"/>
      <c r="O76" s="874"/>
      <c r="P76" s="875"/>
      <c r="Q76" s="677"/>
      <c r="R76" s="679"/>
      <c r="S76" s="874"/>
      <c r="T76" s="875"/>
    </row>
    <row r="77" spans="1:20" ht="24.75" customHeight="1" thickBot="1">
      <c r="B77" s="681"/>
      <c r="C77" s="681"/>
      <c r="D77" s="681"/>
      <c r="E77" s="1070" t="s">
        <v>15</v>
      </c>
      <c r="F77" s="1071"/>
      <c r="G77" s="1071"/>
      <c r="H77" s="1071"/>
      <c r="I77" s="1072"/>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735"/>
      <c r="O86" s="1093"/>
      <c r="P86" s="1094"/>
      <c r="Q86" s="695"/>
      <c r="R86" s="736"/>
      <c r="S86" s="1083"/>
      <c r="T86" s="1557"/>
    </row>
    <row r="87" spans="1:21" ht="23.25" customHeight="1" thickBot="1">
      <c r="A87" s="820"/>
      <c r="B87" s="821"/>
      <c r="C87" s="821"/>
      <c r="D87" s="821"/>
      <c r="E87" s="822"/>
      <c r="F87" s="697"/>
      <c r="G87" s="698"/>
      <c r="H87" s="699"/>
      <c r="I87" s="823"/>
      <c r="J87" s="824"/>
      <c r="K87" s="967">
        <f t="shared" ref="K87:K92" si="7">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7"/>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7"/>
        <v>0</v>
      </c>
      <c r="L89" s="920"/>
      <c r="M89" s="706"/>
      <c r="N89" s="982" t="s">
        <v>108</v>
      </c>
      <c r="O89" s="983"/>
      <c r="P89" s="983"/>
      <c r="Q89" s="811"/>
    </row>
    <row r="90" spans="1:21" ht="23.25" customHeight="1">
      <c r="A90" s="820"/>
      <c r="B90" s="821"/>
      <c r="C90" s="821"/>
      <c r="D90" s="821"/>
      <c r="E90" s="822"/>
      <c r="F90" s="697"/>
      <c r="G90" s="705"/>
      <c r="H90" s="699"/>
      <c r="I90" s="823"/>
      <c r="J90" s="824"/>
      <c r="K90" s="967">
        <f t="shared" si="7"/>
        <v>0</v>
      </c>
      <c r="L90" s="920"/>
      <c r="M90" s="706"/>
      <c r="N90" s="810"/>
      <c r="O90" s="984"/>
      <c r="P90" s="984"/>
      <c r="Q90" s="985"/>
    </row>
    <row r="91" spans="1:21" ht="23.25" customHeight="1" thickBot="1">
      <c r="A91" s="820"/>
      <c r="B91" s="821"/>
      <c r="C91" s="821"/>
      <c r="D91" s="821"/>
      <c r="E91" s="822"/>
      <c r="F91" s="697"/>
      <c r="G91" s="705"/>
      <c r="H91" s="699"/>
      <c r="I91" s="823"/>
      <c r="J91" s="824"/>
      <c r="K91" s="967">
        <f t="shared" si="7"/>
        <v>0</v>
      </c>
      <c r="L91" s="920"/>
      <c r="M91" s="707"/>
      <c r="N91" s="986"/>
      <c r="O91" s="987"/>
      <c r="P91" s="987"/>
      <c r="Q91" s="988"/>
    </row>
    <row r="92" spans="1:21" ht="23.25" customHeight="1">
      <c r="A92" s="820"/>
      <c r="B92" s="821"/>
      <c r="C92" s="821"/>
      <c r="D92" s="821"/>
      <c r="E92" s="822"/>
      <c r="F92" s="697"/>
      <c r="G92" s="705"/>
      <c r="H92" s="699"/>
      <c r="I92" s="823"/>
      <c r="J92" s="824"/>
      <c r="K92" s="967">
        <f t="shared" si="7"/>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nYGXwN8s3LGlkvAQM9qlzOQ5aOQPMaAWxIhxXEVIr4OJJpTJry/6JFtHBcjm1RzvMAqp0r0XytRmbgB5AD/z8w==" saltValue="LvZ9ViUe2Yhq8lDZG+qxDQ=="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120</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01">
        <f t="shared" ref="F4:F35"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2.5"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22">
        <f>Jan!E51</f>
        <v>0</v>
      </c>
      <c r="F51" s="1007"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July</v>
      </c>
      <c r="K53" s="1050"/>
      <c r="L53" s="655">
        <f>'BEGIN HERE'!J6</f>
        <v>0</v>
      </c>
      <c r="M53" s="844" t="str">
        <f>Jan!M53</f>
        <v>BANK RECONCILIATION</v>
      </c>
      <c r="N53" s="844"/>
      <c r="O53" s="844"/>
      <c r="P53" s="890"/>
      <c r="Q53" s="737" t="str">
        <f>J53</f>
        <v>July</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June!J77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July</v>
      </c>
      <c r="I57" s="854"/>
      <c r="J57" s="953" t="str">
        <f>Jan!J57</f>
        <v>Year to Date</v>
      </c>
      <c r="K57" s="1069"/>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95" t="str">
        <f>H3</f>
        <v>Dues</v>
      </c>
      <c r="F58" s="1096"/>
      <c r="G58" s="1096"/>
      <c r="H58" s="881">
        <f>H50</f>
        <v>0</v>
      </c>
      <c r="I58" s="881"/>
      <c r="J58" s="970">
        <f>H58+June!J58</f>
        <v>0</v>
      </c>
      <c r="K58" s="970"/>
      <c r="L58" s="759"/>
      <c r="M58" s="677"/>
      <c r="N58" s="678"/>
      <c r="O58" s="874"/>
      <c r="P58" s="875"/>
      <c r="Q58" s="677"/>
      <c r="R58" s="679"/>
      <c r="S58" s="874"/>
      <c r="T58" s="875"/>
    </row>
    <row r="59" spans="1:22" ht="24.95" customHeight="1" thickBot="1">
      <c r="A59" s="855"/>
      <c r="B59" s="855"/>
      <c r="C59" s="855"/>
      <c r="D59" s="855"/>
      <c r="E59" s="1075" t="str">
        <f>I3</f>
        <v>Other</v>
      </c>
      <c r="F59" s="1076"/>
      <c r="G59" s="1076"/>
      <c r="H59" s="927">
        <f>I50</f>
        <v>0</v>
      </c>
      <c r="I59" s="927"/>
      <c r="J59" s="1026">
        <f>H59+June!J59</f>
        <v>0</v>
      </c>
      <c r="K59" s="1026"/>
      <c r="L59" s="759"/>
      <c r="M59" s="677"/>
      <c r="N59" s="678"/>
      <c r="O59" s="874"/>
      <c r="P59" s="875"/>
      <c r="Q59" s="677"/>
      <c r="R59" s="679"/>
      <c r="S59" s="874"/>
      <c r="T59" s="875"/>
    </row>
    <row r="60" spans="1:22" ht="30.75" customHeight="1" thickBot="1">
      <c r="B60" s="664"/>
      <c r="C60" s="664"/>
      <c r="D60" s="664"/>
      <c r="E60" s="1103" t="str">
        <f>Jan!E60</f>
        <v>Total Income:</v>
      </c>
      <c r="F60" s="1104"/>
      <c r="G60" s="110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98" t="str">
        <f>Jan!E61</f>
        <v>EXPENSES</v>
      </c>
      <c r="F61" s="1099"/>
      <c r="G61" s="1100"/>
      <c r="H61" s="1021" t="str">
        <f>C2</f>
        <v>July</v>
      </c>
      <c r="I61" s="1022"/>
      <c r="J61" s="1047" t="str">
        <f>J57</f>
        <v>Year to Date</v>
      </c>
      <c r="K61" s="1048"/>
      <c r="L61" s="759"/>
      <c r="M61" s="677"/>
      <c r="N61" s="678"/>
      <c r="O61" s="874"/>
      <c r="P61" s="875"/>
      <c r="Q61" s="677"/>
      <c r="R61" s="679"/>
      <c r="S61" s="874"/>
      <c r="T61" s="875"/>
    </row>
    <row r="62" spans="1:22" ht="24.95" customHeight="1">
      <c r="E62" s="1095" t="str">
        <f>J3</f>
        <v>CUPE Per Capita</v>
      </c>
      <c r="F62" s="1096"/>
      <c r="G62" s="1096"/>
      <c r="H62" s="881">
        <f>J50</f>
        <v>0</v>
      </c>
      <c r="I62" s="881"/>
      <c r="J62" s="970">
        <f>H62+June!J62</f>
        <v>0</v>
      </c>
      <c r="K62" s="970"/>
      <c r="L62" s="759"/>
      <c r="M62" s="677"/>
      <c r="N62" s="678"/>
      <c r="O62" s="874"/>
      <c r="P62" s="875"/>
      <c r="Q62" s="677"/>
      <c r="R62" s="679"/>
      <c r="S62" s="874"/>
      <c r="T62" s="875"/>
    </row>
    <row r="63" spans="1:22" ht="24.95" customHeight="1">
      <c r="E63" s="1081" t="str">
        <f>K3</f>
        <v>Affiliation Fees</v>
      </c>
      <c r="F63" s="1082"/>
      <c r="G63" s="1082"/>
      <c r="H63" s="814">
        <f>K50</f>
        <v>0</v>
      </c>
      <c r="I63" s="814"/>
      <c r="J63" s="1020">
        <f>H63+June!J63</f>
        <v>0</v>
      </c>
      <c r="K63" s="1020"/>
      <c r="L63" s="759"/>
      <c r="M63" s="677"/>
      <c r="N63" s="678"/>
      <c r="O63" s="874"/>
      <c r="P63" s="875"/>
      <c r="Q63" s="677"/>
      <c r="R63" s="679"/>
      <c r="S63" s="874"/>
      <c r="T63" s="875"/>
    </row>
    <row r="64" spans="1:22" ht="24.95" customHeight="1">
      <c r="E64" s="1081" t="str">
        <f>L3</f>
        <v>Salaries</v>
      </c>
      <c r="F64" s="1082"/>
      <c r="G64" s="1082"/>
      <c r="H64" s="814">
        <f>L50</f>
        <v>0</v>
      </c>
      <c r="I64" s="814"/>
      <c r="J64" s="1020">
        <f>H64+June!J64</f>
        <v>0</v>
      </c>
      <c r="K64" s="1020"/>
      <c r="L64" s="759"/>
      <c r="M64" s="677"/>
      <c r="N64" s="678"/>
      <c r="O64" s="874"/>
      <c r="P64" s="875"/>
      <c r="Q64" s="677"/>
      <c r="R64" s="679"/>
      <c r="S64" s="874"/>
      <c r="T64" s="875"/>
    </row>
    <row r="65" spans="1:20" ht="24.95" customHeight="1">
      <c r="E65" s="1081" t="str">
        <f>M3</f>
        <v>Operating Expenses</v>
      </c>
      <c r="F65" s="1082"/>
      <c r="G65" s="1082"/>
      <c r="H65" s="814">
        <f>M50</f>
        <v>0</v>
      </c>
      <c r="I65" s="814"/>
      <c r="J65" s="1020">
        <f>H65+June!J65</f>
        <v>0</v>
      </c>
      <c r="K65" s="1020"/>
      <c r="L65" s="759"/>
      <c r="M65" s="677"/>
      <c r="N65" s="678"/>
      <c r="O65" s="874"/>
      <c r="P65" s="875"/>
      <c r="Q65" s="677"/>
      <c r="R65" s="679"/>
      <c r="S65" s="874"/>
      <c r="T65" s="875"/>
    </row>
    <row r="66" spans="1:20" ht="24.95" customHeight="1">
      <c r="E66" s="1081" t="str">
        <f>N3</f>
        <v>Special Purchases</v>
      </c>
      <c r="F66" s="1082"/>
      <c r="G66" s="1082"/>
      <c r="H66" s="814">
        <f>N50</f>
        <v>0</v>
      </c>
      <c r="I66" s="814"/>
      <c r="J66" s="1020">
        <f>H66+June!J66</f>
        <v>0</v>
      </c>
      <c r="K66" s="1020"/>
      <c r="L66" s="759"/>
      <c r="M66" s="677"/>
      <c r="N66" s="678"/>
      <c r="O66" s="874"/>
      <c r="P66" s="875"/>
      <c r="Q66" s="677"/>
      <c r="R66" s="679"/>
      <c r="S66" s="874"/>
      <c r="T66" s="875"/>
    </row>
    <row r="67" spans="1:20" ht="24.95" customHeight="1">
      <c r="E67" s="1081" t="str">
        <f>O3</f>
        <v>Executive Expenses</v>
      </c>
      <c r="F67" s="1082"/>
      <c r="G67" s="1082"/>
      <c r="H67" s="814">
        <f>O50</f>
        <v>0</v>
      </c>
      <c r="I67" s="814"/>
      <c r="J67" s="1020">
        <f>H67+June!J67</f>
        <v>0</v>
      </c>
      <c r="K67" s="1020"/>
      <c r="L67" s="759"/>
      <c r="M67" s="677"/>
      <c r="N67" s="678"/>
      <c r="O67" s="874"/>
      <c r="P67" s="875"/>
      <c r="Q67" s="677"/>
      <c r="R67" s="679"/>
      <c r="S67" s="874"/>
      <c r="T67" s="875"/>
    </row>
    <row r="68" spans="1:20" ht="24.95" customHeight="1">
      <c r="E68" s="1090" t="str">
        <f>P3</f>
        <v>Bargaining Expenses</v>
      </c>
      <c r="F68" s="1091"/>
      <c r="G68" s="1092"/>
      <c r="H68" s="814">
        <f>P50</f>
        <v>0</v>
      </c>
      <c r="I68" s="814"/>
      <c r="J68" s="1020">
        <f>H68+June!J68</f>
        <v>0</v>
      </c>
      <c r="K68" s="1020"/>
      <c r="L68" s="759"/>
      <c r="M68" s="677"/>
      <c r="N68" s="678"/>
      <c r="O68" s="874"/>
      <c r="P68" s="875"/>
      <c r="Q68" s="677"/>
      <c r="R68" s="679"/>
      <c r="S68" s="874"/>
      <c r="T68" s="875"/>
    </row>
    <row r="69" spans="1:20" ht="24.95" customHeight="1">
      <c r="E69" s="1081" t="str">
        <f>Q3</f>
        <v>Grievances/ Arbitration</v>
      </c>
      <c r="F69" s="1082"/>
      <c r="G69" s="1082"/>
      <c r="H69" s="814">
        <f>Q50</f>
        <v>0</v>
      </c>
      <c r="I69" s="814"/>
      <c r="J69" s="1020">
        <f>H69+June!J69</f>
        <v>0</v>
      </c>
      <c r="K69" s="1020"/>
      <c r="L69" s="759"/>
      <c r="M69" s="677"/>
      <c r="N69" s="678"/>
      <c r="O69" s="874"/>
      <c r="P69" s="875"/>
      <c r="Q69" s="677"/>
      <c r="R69" s="679"/>
      <c r="S69" s="874"/>
      <c r="T69" s="875"/>
    </row>
    <row r="70" spans="1:20" ht="24.95" customHeight="1">
      <c r="E70" s="1090" t="str">
        <f>R3</f>
        <v>Committee Expenses</v>
      </c>
      <c r="F70" s="1091"/>
      <c r="G70" s="1092"/>
      <c r="H70" s="814">
        <f>R50</f>
        <v>0</v>
      </c>
      <c r="I70" s="814"/>
      <c r="J70" s="1020">
        <f>H70+June!J70</f>
        <v>0</v>
      </c>
      <c r="K70" s="1020"/>
      <c r="L70" s="759"/>
      <c r="M70" s="677"/>
      <c r="N70" s="678"/>
      <c r="O70" s="874"/>
      <c r="P70" s="875"/>
      <c r="Q70" s="677"/>
      <c r="R70" s="679"/>
      <c r="S70" s="874"/>
      <c r="T70" s="875"/>
    </row>
    <row r="71" spans="1:20" ht="24.95" customHeight="1">
      <c r="E71" s="1090" t="str">
        <f>S3</f>
        <v>Conventions/ Conferences</v>
      </c>
      <c r="F71" s="1091"/>
      <c r="G71" s="1092"/>
      <c r="H71" s="814">
        <f>S50</f>
        <v>0</v>
      </c>
      <c r="I71" s="814"/>
      <c r="J71" s="1020">
        <f>H71+June!J71</f>
        <v>0</v>
      </c>
      <c r="K71" s="1020"/>
      <c r="L71" s="759"/>
      <c r="M71" s="677"/>
      <c r="N71" s="678"/>
      <c r="O71" s="874"/>
      <c r="P71" s="875"/>
      <c r="Q71" s="677"/>
      <c r="R71" s="679"/>
      <c r="S71" s="874"/>
      <c r="T71" s="875"/>
    </row>
    <row r="72" spans="1:20" ht="24.95" customHeight="1">
      <c r="E72" s="1090" t="str">
        <f>T3</f>
        <v>Education</v>
      </c>
      <c r="F72" s="1091"/>
      <c r="G72" s="1092"/>
      <c r="H72" s="814">
        <f>T50</f>
        <v>0</v>
      </c>
      <c r="I72" s="814"/>
      <c r="J72" s="1020">
        <f>H72+June!J72</f>
        <v>0</v>
      </c>
      <c r="K72" s="1020"/>
      <c r="L72" s="759"/>
      <c r="M72" s="677"/>
      <c r="N72" s="678"/>
      <c r="O72" s="874"/>
      <c r="P72" s="875"/>
      <c r="Q72" s="677"/>
      <c r="R72" s="679"/>
      <c r="S72" s="874"/>
      <c r="T72" s="875"/>
    </row>
    <row r="73" spans="1:20" ht="29.25" customHeight="1">
      <c r="E73" s="1090" t="str">
        <f>U3</f>
        <v>Contributions/ Donations</v>
      </c>
      <c r="F73" s="1091"/>
      <c r="G73" s="1092"/>
      <c r="H73" s="814">
        <f>U50</f>
        <v>0</v>
      </c>
      <c r="I73" s="814"/>
      <c r="J73" s="1020">
        <f>H73+June!J73</f>
        <v>0</v>
      </c>
      <c r="K73" s="1020"/>
      <c r="L73" s="759"/>
      <c r="M73" s="677"/>
      <c r="N73" s="678"/>
      <c r="O73" s="874"/>
      <c r="P73" s="875"/>
      <c r="Q73" s="677"/>
      <c r="R73" s="679"/>
      <c r="S73" s="874"/>
      <c r="T73" s="875"/>
    </row>
    <row r="74" spans="1:20" ht="24.75" customHeight="1" thickBot="1">
      <c r="E74" s="1075" t="str">
        <f>V3</f>
        <v>Other</v>
      </c>
      <c r="F74" s="1076"/>
      <c r="G74" s="1076"/>
      <c r="H74" s="927">
        <f>V50</f>
        <v>0</v>
      </c>
      <c r="I74" s="927"/>
      <c r="J74" s="1026">
        <f>H74+June!J74</f>
        <v>0</v>
      </c>
      <c r="K74" s="1026"/>
      <c r="L74" s="759"/>
      <c r="M74" s="677"/>
      <c r="N74" s="678"/>
      <c r="O74" s="874"/>
      <c r="P74" s="875"/>
      <c r="Q74" s="677"/>
      <c r="R74" s="679"/>
      <c r="S74" s="874"/>
      <c r="T74" s="875"/>
    </row>
    <row r="75" spans="1:20" ht="24.75" customHeight="1" thickBot="1">
      <c r="B75" s="681"/>
      <c r="C75" s="681"/>
      <c r="D75" s="681"/>
      <c r="E75" s="1087" t="str">
        <f>Jan!E75</f>
        <v>Total Expenses:</v>
      </c>
      <c r="F75" s="1088"/>
      <c r="G75" s="1089"/>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84" t="str">
        <f>Jan!E76</f>
        <v>Surplus (Deficit) for the Period:</v>
      </c>
      <c r="F76" s="1085"/>
      <c r="G76" s="1086"/>
      <c r="H76" s="964">
        <f>H60-H75</f>
        <v>0</v>
      </c>
      <c r="I76" s="965"/>
      <c r="J76" s="955"/>
      <c r="K76" s="956"/>
      <c r="L76" s="759"/>
      <c r="M76" s="677"/>
      <c r="N76" s="678"/>
      <c r="O76" s="874"/>
      <c r="P76" s="875"/>
      <c r="Q76" s="677"/>
      <c r="R76" s="679"/>
      <c r="S76" s="874"/>
      <c r="T76" s="875"/>
    </row>
    <row r="77" spans="1:20" ht="24.75" customHeight="1" thickBot="1">
      <c r="B77" s="681"/>
      <c r="C77" s="681"/>
      <c r="D77" s="681"/>
      <c r="E77" s="1070" t="s">
        <v>15</v>
      </c>
      <c r="F77" s="1071"/>
      <c r="G77" s="1071"/>
      <c r="H77" s="1071"/>
      <c r="I77" s="1072"/>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6"/>
        <v>0</v>
      </c>
      <c r="L89" s="920"/>
      <c r="M89" s="706"/>
      <c r="N89" s="982" t="s">
        <v>108</v>
      </c>
      <c r="O89" s="983"/>
      <c r="P89" s="983"/>
      <c r="Q89" s="811"/>
    </row>
    <row r="90" spans="1:21" ht="23.25" customHeight="1">
      <c r="A90" s="820"/>
      <c r="B90" s="821"/>
      <c r="C90" s="821"/>
      <c r="D90" s="821"/>
      <c r="E90" s="822"/>
      <c r="F90" s="697"/>
      <c r="G90" s="705"/>
      <c r="H90" s="699"/>
      <c r="I90" s="823"/>
      <c r="J90" s="824"/>
      <c r="K90" s="967">
        <f t="shared" si="6"/>
        <v>0</v>
      </c>
      <c r="L90" s="920"/>
      <c r="M90" s="706"/>
      <c r="N90" s="810"/>
      <c r="O90" s="984"/>
      <c r="P90" s="984"/>
      <c r="Q90" s="985"/>
    </row>
    <row r="91" spans="1:21" ht="23.25" customHeight="1" thickBot="1">
      <c r="A91" s="820"/>
      <c r="B91" s="821"/>
      <c r="C91" s="821"/>
      <c r="D91" s="821"/>
      <c r="E91" s="822"/>
      <c r="F91" s="697"/>
      <c r="G91" s="705"/>
      <c r="H91" s="699"/>
      <c r="I91" s="823"/>
      <c r="J91" s="824"/>
      <c r="K91" s="967">
        <f t="shared" si="6"/>
        <v>0</v>
      </c>
      <c r="L91" s="920"/>
      <c r="M91" s="707"/>
      <c r="N91" s="986"/>
      <c r="O91" s="987"/>
      <c r="P91" s="987"/>
      <c r="Q91" s="988"/>
    </row>
    <row r="92" spans="1:21" ht="23.25" customHeight="1">
      <c r="A92" s="820"/>
      <c r="B92" s="821"/>
      <c r="C92" s="821"/>
      <c r="D92" s="821"/>
      <c r="E92" s="822"/>
      <c r="F92" s="697"/>
      <c r="G92" s="705"/>
      <c r="H92" s="699"/>
      <c r="I92" s="823"/>
      <c r="J92" s="824"/>
      <c r="K92" s="967">
        <f t="shared" si="6"/>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WygziJgcGT4dxzVaDjPc0o4AmrC9WLJYfreqoi/UXv69moz0vM2ZqP8gMA/17YoXXZjcSYOuQyksOH4vAlfnrg==" saltValue="LkRo+eU+HHxidutNTpGpfg=="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121</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01">
        <f t="shared" ref="F4:F35" si="0">SUM(H4:I4)</f>
        <v>0</v>
      </c>
      <c r="G4" s="602">
        <f t="shared" ref="G4:G19" si="1">SUM(J4:V4)</f>
        <v>0</v>
      </c>
      <c r="H4" s="611"/>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SUM(H11:I11)</f>
        <v>0</v>
      </c>
      <c r="G11" s="602">
        <f t="shared" si="1"/>
        <v>0</v>
      </c>
      <c r="H11" s="734"/>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22">
        <f>Jan!E51</f>
        <v>0</v>
      </c>
      <c r="F51" s="1111"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August</v>
      </c>
      <c r="K53" s="1050"/>
      <c r="L53" s="655">
        <f>'BEGIN HERE'!J6</f>
        <v>0</v>
      </c>
      <c r="M53" s="844" t="str">
        <f>Jan!M53</f>
        <v>BANK RECONCILIATION</v>
      </c>
      <c r="N53" s="844"/>
      <c r="O53" s="844"/>
      <c r="P53" s="890"/>
      <c r="Q53" s="656" t="str">
        <f>J53</f>
        <v>August</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July!J77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August</v>
      </c>
      <c r="I57" s="854"/>
      <c r="J57" s="953" t="str">
        <f>Jan!J57</f>
        <v>Year to Date</v>
      </c>
      <c r="K57" s="954"/>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856" t="str">
        <f>H3</f>
        <v>Dues</v>
      </c>
      <c r="F58" s="857"/>
      <c r="G58" s="857"/>
      <c r="H58" s="881">
        <f>H50</f>
        <v>0</v>
      </c>
      <c r="I58" s="881"/>
      <c r="J58" s="970">
        <f>H58+July!J58</f>
        <v>0</v>
      </c>
      <c r="K58" s="970"/>
      <c r="L58" s="759"/>
      <c r="M58" s="677"/>
      <c r="N58" s="678"/>
      <c r="O58" s="874"/>
      <c r="P58" s="875"/>
      <c r="Q58" s="677"/>
      <c r="R58" s="679"/>
      <c r="S58" s="874"/>
      <c r="T58" s="875"/>
    </row>
    <row r="59" spans="1:22" ht="24.95" customHeight="1" thickBot="1">
      <c r="A59" s="855"/>
      <c r="B59" s="855"/>
      <c r="C59" s="855"/>
      <c r="D59" s="855"/>
      <c r="E59" s="976" t="str">
        <f>I3</f>
        <v>Other</v>
      </c>
      <c r="F59" s="977"/>
      <c r="G59" s="977"/>
      <c r="H59" s="927">
        <f>I50</f>
        <v>0</v>
      </c>
      <c r="I59" s="927"/>
      <c r="J59" s="1026">
        <f>H59+July!J59</f>
        <v>0</v>
      </c>
      <c r="K59" s="1026"/>
      <c r="L59" s="759"/>
      <c r="M59" s="677"/>
      <c r="N59" s="678"/>
      <c r="O59" s="874"/>
      <c r="P59" s="875"/>
      <c r="Q59" s="677"/>
      <c r="R59" s="679"/>
      <c r="S59" s="874"/>
      <c r="T59" s="875"/>
    </row>
    <row r="60" spans="1:22" ht="30.75" customHeight="1" thickBot="1">
      <c r="B60" s="664"/>
      <c r="C60" s="664"/>
      <c r="D60" s="664"/>
      <c r="E60" s="993" t="str">
        <f>Jan!E60</f>
        <v>Total Income:</v>
      </c>
      <c r="F60" s="994"/>
      <c r="G60" s="99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852" t="str">
        <f>Jan!E61</f>
        <v>EXPENSES</v>
      </c>
      <c r="F61" s="853"/>
      <c r="G61" s="854"/>
      <c r="H61" s="1021" t="str">
        <f>C2</f>
        <v>August</v>
      </c>
      <c r="I61" s="1022"/>
      <c r="J61" s="1047" t="str">
        <f>J57</f>
        <v>Year to Date</v>
      </c>
      <c r="K61" s="1048"/>
      <c r="L61" s="759"/>
      <c r="M61" s="677"/>
      <c r="N61" s="678"/>
      <c r="O61" s="874"/>
      <c r="P61" s="875"/>
      <c r="Q61" s="677"/>
      <c r="R61" s="679"/>
      <c r="S61" s="874"/>
      <c r="T61" s="875"/>
    </row>
    <row r="62" spans="1:22" ht="24.95" customHeight="1">
      <c r="E62" s="856" t="str">
        <f>J3</f>
        <v>CUPE Per Capita</v>
      </c>
      <c r="F62" s="857"/>
      <c r="G62" s="857"/>
      <c r="H62" s="881">
        <f>J50</f>
        <v>0</v>
      </c>
      <c r="I62" s="881"/>
      <c r="J62" s="970">
        <f>H62+July!J62</f>
        <v>0</v>
      </c>
      <c r="K62" s="970"/>
      <c r="L62" s="759"/>
      <c r="M62" s="677"/>
      <c r="N62" s="678"/>
      <c r="O62" s="874"/>
      <c r="P62" s="875"/>
      <c r="Q62" s="677"/>
      <c r="R62" s="679"/>
      <c r="S62" s="874"/>
      <c r="T62" s="875"/>
    </row>
    <row r="63" spans="1:22" ht="24.95" customHeight="1">
      <c r="E63" s="815" t="str">
        <f>K3</f>
        <v>Affiliation Fees</v>
      </c>
      <c r="F63" s="816"/>
      <c r="G63" s="816"/>
      <c r="H63" s="814">
        <f>K50</f>
        <v>0</v>
      </c>
      <c r="I63" s="814"/>
      <c r="J63" s="1020">
        <f>H63+July!J63</f>
        <v>0</v>
      </c>
      <c r="K63" s="1020"/>
      <c r="L63" s="759"/>
      <c r="M63" s="677"/>
      <c r="N63" s="678"/>
      <c r="O63" s="874"/>
      <c r="P63" s="875"/>
      <c r="Q63" s="677"/>
      <c r="R63" s="679"/>
      <c r="S63" s="874"/>
      <c r="T63" s="875"/>
    </row>
    <row r="64" spans="1:22" ht="24.95" customHeight="1">
      <c r="E64" s="815" t="str">
        <f>L3</f>
        <v>Salaries</v>
      </c>
      <c r="F64" s="816"/>
      <c r="G64" s="816"/>
      <c r="H64" s="814">
        <f>L50</f>
        <v>0</v>
      </c>
      <c r="I64" s="814"/>
      <c r="J64" s="1020">
        <f>H64+July!J64</f>
        <v>0</v>
      </c>
      <c r="K64" s="1020"/>
      <c r="L64" s="759"/>
      <c r="M64" s="677"/>
      <c r="N64" s="678"/>
      <c r="O64" s="874"/>
      <c r="P64" s="875"/>
      <c r="Q64" s="677"/>
      <c r="R64" s="679"/>
      <c r="S64" s="874"/>
      <c r="T64" s="875"/>
    </row>
    <row r="65" spans="1:20" ht="24.95" customHeight="1">
      <c r="E65" s="815" t="str">
        <f>M3</f>
        <v>Operating Expenses</v>
      </c>
      <c r="F65" s="816"/>
      <c r="G65" s="816"/>
      <c r="H65" s="814">
        <f>M50</f>
        <v>0</v>
      </c>
      <c r="I65" s="814"/>
      <c r="J65" s="1020">
        <f>H65+July!J65</f>
        <v>0</v>
      </c>
      <c r="K65" s="1020"/>
      <c r="L65" s="759"/>
      <c r="M65" s="677"/>
      <c r="N65" s="678"/>
      <c r="O65" s="874"/>
      <c r="P65" s="875"/>
      <c r="Q65" s="677"/>
      <c r="R65" s="679"/>
      <c r="S65" s="874"/>
      <c r="T65" s="875"/>
    </row>
    <row r="66" spans="1:20" ht="24.95" customHeight="1">
      <c r="E66" s="815" t="str">
        <f>N3</f>
        <v>Special Purchases</v>
      </c>
      <c r="F66" s="816"/>
      <c r="G66" s="816"/>
      <c r="H66" s="814">
        <f>N50</f>
        <v>0</v>
      </c>
      <c r="I66" s="814"/>
      <c r="J66" s="1020">
        <f>H66+July!J66</f>
        <v>0</v>
      </c>
      <c r="K66" s="1020"/>
      <c r="L66" s="759"/>
      <c r="M66" s="677"/>
      <c r="N66" s="678"/>
      <c r="O66" s="874"/>
      <c r="P66" s="875"/>
      <c r="Q66" s="677"/>
      <c r="R66" s="679"/>
      <c r="S66" s="874"/>
      <c r="T66" s="875"/>
    </row>
    <row r="67" spans="1:20" ht="24.95" customHeight="1">
      <c r="E67" s="815" t="str">
        <f>O3</f>
        <v>Executive Expenses</v>
      </c>
      <c r="F67" s="816"/>
      <c r="G67" s="816"/>
      <c r="H67" s="814">
        <f>O50</f>
        <v>0</v>
      </c>
      <c r="I67" s="814"/>
      <c r="J67" s="1020">
        <f>H67+July!J67</f>
        <v>0</v>
      </c>
      <c r="K67" s="1020"/>
      <c r="L67" s="759"/>
      <c r="M67" s="677"/>
      <c r="N67" s="678"/>
      <c r="O67" s="874"/>
      <c r="P67" s="875"/>
      <c r="Q67" s="677"/>
      <c r="R67" s="679"/>
      <c r="S67" s="874"/>
      <c r="T67" s="875"/>
    </row>
    <row r="68" spans="1:20" ht="24.95" customHeight="1">
      <c r="E68" s="1108" t="str">
        <f>P3</f>
        <v>Bargaining Expenses</v>
      </c>
      <c r="F68" s="1109"/>
      <c r="G68" s="1110"/>
      <c r="H68" s="814">
        <f>P50</f>
        <v>0</v>
      </c>
      <c r="I68" s="814"/>
      <c r="J68" s="1020">
        <f>H68+July!J68</f>
        <v>0</v>
      </c>
      <c r="K68" s="1020"/>
      <c r="L68" s="759"/>
      <c r="M68" s="677"/>
      <c r="N68" s="678"/>
      <c r="O68" s="874"/>
      <c r="P68" s="875"/>
      <c r="Q68" s="677"/>
      <c r="R68" s="679"/>
      <c r="S68" s="874"/>
      <c r="T68" s="875"/>
    </row>
    <row r="69" spans="1:20" ht="24.95" customHeight="1">
      <c r="E69" s="815" t="str">
        <f>Q3</f>
        <v>Grievances/ Arbitration</v>
      </c>
      <c r="F69" s="816"/>
      <c r="G69" s="816"/>
      <c r="H69" s="814">
        <f>Q50</f>
        <v>0</v>
      </c>
      <c r="I69" s="814"/>
      <c r="J69" s="1020">
        <f>H69+July!J69</f>
        <v>0</v>
      </c>
      <c r="K69" s="1020"/>
      <c r="L69" s="759"/>
      <c r="M69" s="677"/>
      <c r="N69" s="678"/>
      <c r="O69" s="874"/>
      <c r="P69" s="875"/>
      <c r="Q69" s="677"/>
      <c r="R69" s="679"/>
      <c r="S69" s="874"/>
      <c r="T69" s="875"/>
    </row>
    <row r="70" spans="1:20" ht="24.95" customHeight="1">
      <c r="E70" s="1108" t="str">
        <f>R3</f>
        <v>Committee Expenses</v>
      </c>
      <c r="F70" s="1109"/>
      <c r="G70" s="1110"/>
      <c r="H70" s="814">
        <f>R50</f>
        <v>0</v>
      </c>
      <c r="I70" s="814"/>
      <c r="J70" s="1020">
        <f>H70+July!J70</f>
        <v>0</v>
      </c>
      <c r="K70" s="1020"/>
      <c r="L70" s="759"/>
      <c r="M70" s="677"/>
      <c r="N70" s="678"/>
      <c r="O70" s="874"/>
      <c r="P70" s="875"/>
      <c r="Q70" s="677"/>
      <c r="R70" s="679"/>
      <c r="S70" s="874"/>
      <c r="T70" s="875"/>
    </row>
    <row r="71" spans="1:20" ht="24.95" customHeight="1">
      <c r="E71" s="1108" t="str">
        <f>S3</f>
        <v>Conventions/ Conferences</v>
      </c>
      <c r="F71" s="1109"/>
      <c r="G71" s="1110"/>
      <c r="H71" s="814">
        <f>S50</f>
        <v>0</v>
      </c>
      <c r="I71" s="814"/>
      <c r="J71" s="1020">
        <f>H71+July!J71</f>
        <v>0</v>
      </c>
      <c r="K71" s="1020"/>
      <c r="L71" s="759"/>
      <c r="M71" s="677"/>
      <c r="N71" s="678"/>
      <c r="O71" s="874"/>
      <c r="P71" s="875"/>
      <c r="Q71" s="677"/>
      <c r="R71" s="679"/>
      <c r="S71" s="874"/>
      <c r="T71" s="875"/>
    </row>
    <row r="72" spans="1:20" ht="24.95" customHeight="1">
      <c r="E72" s="1108" t="str">
        <f>T3</f>
        <v>Education</v>
      </c>
      <c r="F72" s="1109"/>
      <c r="G72" s="1110"/>
      <c r="H72" s="814">
        <f>T50</f>
        <v>0</v>
      </c>
      <c r="I72" s="814"/>
      <c r="J72" s="1020">
        <f>H72+July!J72</f>
        <v>0</v>
      </c>
      <c r="K72" s="1020"/>
      <c r="L72" s="759"/>
      <c r="M72" s="677"/>
      <c r="N72" s="678"/>
      <c r="O72" s="874"/>
      <c r="P72" s="875"/>
      <c r="Q72" s="677"/>
      <c r="R72" s="679"/>
      <c r="S72" s="874"/>
      <c r="T72" s="875"/>
    </row>
    <row r="73" spans="1:20" ht="29.25" customHeight="1">
      <c r="E73" s="1108" t="str">
        <f>U3</f>
        <v>Contributions/ Donations</v>
      </c>
      <c r="F73" s="1109"/>
      <c r="G73" s="1110"/>
      <c r="H73" s="814">
        <f>U50</f>
        <v>0</v>
      </c>
      <c r="I73" s="814"/>
      <c r="J73" s="1020">
        <f>H73+July!J73</f>
        <v>0</v>
      </c>
      <c r="K73" s="1020"/>
      <c r="L73" s="759"/>
      <c r="M73" s="677"/>
      <c r="N73" s="678"/>
      <c r="O73" s="874"/>
      <c r="P73" s="875"/>
      <c r="Q73" s="677"/>
      <c r="R73" s="679"/>
      <c r="S73" s="874"/>
      <c r="T73" s="875"/>
    </row>
    <row r="74" spans="1:20" ht="24.75" customHeight="1" thickBot="1">
      <c r="E74" s="976" t="str">
        <f>V3</f>
        <v>Other</v>
      </c>
      <c r="F74" s="977"/>
      <c r="G74" s="977"/>
      <c r="H74" s="927">
        <f>V50</f>
        <v>0</v>
      </c>
      <c r="I74" s="927"/>
      <c r="J74" s="1026">
        <f>H74+July!J74</f>
        <v>0</v>
      </c>
      <c r="K74" s="1026"/>
      <c r="L74" s="759"/>
      <c r="M74" s="677"/>
      <c r="N74" s="678"/>
      <c r="O74" s="874"/>
      <c r="P74" s="875"/>
      <c r="Q74" s="677"/>
      <c r="R74" s="679"/>
      <c r="S74" s="874"/>
      <c r="T74" s="875"/>
    </row>
    <row r="75" spans="1:20" ht="24.75" customHeight="1" thickBot="1">
      <c r="B75" s="681"/>
      <c r="C75" s="681"/>
      <c r="D75" s="681"/>
      <c r="E75" s="928" t="str">
        <f>Jan!E75</f>
        <v>Total Expenses:</v>
      </c>
      <c r="F75" s="929"/>
      <c r="G75" s="930"/>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989" t="str">
        <f>Jan!E76</f>
        <v>Surplus (Deficit) for the Period:</v>
      </c>
      <c r="F76" s="990"/>
      <c r="G76" s="991"/>
      <c r="H76" s="964">
        <f>H60-H75</f>
        <v>0</v>
      </c>
      <c r="I76" s="965"/>
      <c r="J76" s="955"/>
      <c r="K76" s="956"/>
      <c r="L76" s="759"/>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735"/>
      <c r="O86" s="1093"/>
      <c r="P86" s="1094"/>
      <c r="Q86" s="695"/>
      <c r="R86" s="736"/>
      <c r="S86" s="1083"/>
      <c r="T86" s="1557"/>
    </row>
    <row r="87" spans="1:21" ht="23.25" customHeight="1" thickBot="1">
      <c r="A87" s="820"/>
      <c r="B87" s="821"/>
      <c r="C87" s="821"/>
      <c r="D87" s="821"/>
      <c r="E87" s="822"/>
      <c r="F87" s="697"/>
      <c r="G87" s="698"/>
      <c r="H87" s="699"/>
      <c r="I87" s="823"/>
      <c r="J87" s="824"/>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6"/>
        <v>0</v>
      </c>
      <c r="L89" s="920"/>
      <c r="M89" s="706"/>
      <c r="N89" s="982" t="s">
        <v>108</v>
      </c>
      <c r="O89" s="983"/>
      <c r="P89" s="983"/>
      <c r="Q89" s="811"/>
    </row>
    <row r="90" spans="1:21" ht="23.25" customHeight="1">
      <c r="A90" s="820"/>
      <c r="B90" s="821"/>
      <c r="C90" s="821"/>
      <c r="D90" s="821"/>
      <c r="E90" s="822"/>
      <c r="F90" s="697"/>
      <c r="G90" s="705"/>
      <c r="H90" s="699"/>
      <c r="I90" s="823"/>
      <c r="J90" s="824"/>
      <c r="K90" s="967">
        <f t="shared" si="6"/>
        <v>0</v>
      </c>
      <c r="L90" s="920"/>
      <c r="M90" s="706"/>
      <c r="N90" s="810"/>
      <c r="O90" s="984"/>
      <c r="P90" s="984"/>
      <c r="Q90" s="985"/>
    </row>
    <row r="91" spans="1:21" ht="23.25" customHeight="1" thickBot="1">
      <c r="A91" s="820"/>
      <c r="B91" s="821"/>
      <c r="C91" s="821"/>
      <c r="D91" s="821"/>
      <c r="E91" s="822"/>
      <c r="F91" s="697"/>
      <c r="G91" s="705"/>
      <c r="H91" s="699"/>
      <c r="I91" s="823"/>
      <c r="J91" s="824"/>
      <c r="K91" s="967">
        <f t="shared" si="6"/>
        <v>0</v>
      </c>
      <c r="L91" s="920"/>
      <c r="M91" s="707"/>
      <c r="N91" s="986"/>
      <c r="O91" s="987"/>
      <c r="P91" s="987"/>
      <c r="Q91" s="988"/>
    </row>
    <row r="92" spans="1:21" ht="23.25" customHeight="1">
      <c r="A92" s="820"/>
      <c r="B92" s="821"/>
      <c r="C92" s="821"/>
      <c r="D92" s="821"/>
      <c r="E92" s="822"/>
      <c r="F92" s="697"/>
      <c r="G92" s="705"/>
      <c r="H92" s="699"/>
      <c r="I92" s="823"/>
      <c r="J92" s="824"/>
      <c r="K92" s="967">
        <f t="shared" si="6"/>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PVDymft5a91ExwBGSPZRBviz9nF14QNfPEKaom8d1R+1PDMFczYY/bEbhYIcuReNB8yTJthvMtvEFtcoWc4qhA==" saltValue="AEsuHJBfRhjmD+1+zIL7sA=="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122</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SUM(H15:I15)</f>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22">
        <f>Jan!E51</f>
        <v>0</v>
      </c>
      <c r="F51" s="1111"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September</v>
      </c>
      <c r="K53" s="1050"/>
      <c r="L53" s="655">
        <f>'BEGIN HERE'!J6</f>
        <v>0</v>
      </c>
      <c r="M53" s="844" t="str">
        <f>Jan!M53</f>
        <v>BANK RECONCILIATION</v>
      </c>
      <c r="N53" s="844"/>
      <c r="O53" s="844"/>
      <c r="P53" s="890"/>
      <c r="Q53" s="656" t="str">
        <f>J53</f>
        <v>September</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Aug!J77</f>
        <v>0</v>
      </c>
      <c r="K56" s="950"/>
      <c r="L56" s="750"/>
      <c r="M56" s="672" t="str">
        <f>Jan!M56</f>
        <v>Deduct</v>
      </c>
      <c r="N56" s="883" t="s">
        <v>123</v>
      </c>
      <c r="O56" s="884"/>
      <c r="P56" s="885"/>
      <c r="Q56" s="673"/>
      <c r="R56" s="883" t="s">
        <v>92</v>
      </c>
      <c r="S56" s="884"/>
      <c r="T56" s="885"/>
    </row>
    <row r="57" spans="1:22" ht="37.5" customHeight="1" thickBot="1">
      <c r="A57" s="855"/>
      <c r="B57" s="855"/>
      <c r="C57" s="855"/>
      <c r="D57" s="855"/>
      <c r="E57" s="1098" t="str">
        <f>Jan!E57</f>
        <v>INCOME</v>
      </c>
      <c r="F57" s="1099"/>
      <c r="G57" s="1100"/>
      <c r="H57" s="1098" t="str">
        <f>C2</f>
        <v>September</v>
      </c>
      <c r="I57" s="1100"/>
      <c r="J57" s="1112" t="str">
        <f>Jan!J57</f>
        <v>Year to Date</v>
      </c>
      <c r="K57" s="1113"/>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1095" t="str">
        <f>H3</f>
        <v>Dues</v>
      </c>
      <c r="F58" s="1096"/>
      <c r="G58" s="1096"/>
      <c r="H58" s="881">
        <f>H50</f>
        <v>0</v>
      </c>
      <c r="I58" s="881"/>
      <c r="J58" s="970">
        <f>H58+Aug!J58</f>
        <v>0</v>
      </c>
      <c r="K58" s="970"/>
      <c r="L58" s="759"/>
      <c r="M58" s="677"/>
      <c r="N58" s="678"/>
      <c r="O58" s="874"/>
      <c r="P58" s="875"/>
      <c r="Q58" s="677"/>
      <c r="R58" s="679"/>
      <c r="S58" s="874"/>
      <c r="T58" s="875"/>
    </row>
    <row r="59" spans="1:22" ht="24.95" customHeight="1" thickBot="1">
      <c r="A59" s="855"/>
      <c r="B59" s="855"/>
      <c r="C59" s="855"/>
      <c r="D59" s="855"/>
      <c r="E59" s="1075" t="str">
        <f>I3</f>
        <v>Other</v>
      </c>
      <c r="F59" s="1076"/>
      <c r="G59" s="1076"/>
      <c r="H59" s="927">
        <f>I50</f>
        <v>0</v>
      </c>
      <c r="I59" s="927"/>
      <c r="J59" s="1026">
        <f>H59+Aug!J59</f>
        <v>0</v>
      </c>
      <c r="K59" s="1026"/>
      <c r="L59" s="759"/>
      <c r="M59" s="677"/>
      <c r="N59" s="678"/>
      <c r="O59" s="874"/>
      <c r="P59" s="875"/>
      <c r="Q59" s="677"/>
      <c r="R59" s="679"/>
      <c r="S59" s="874"/>
      <c r="T59" s="875"/>
    </row>
    <row r="60" spans="1:22" ht="30.75" customHeight="1" thickBot="1">
      <c r="B60" s="664"/>
      <c r="C60" s="664"/>
      <c r="D60" s="664"/>
      <c r="E60" s="1103" t="str">
        <f>Jan!E60</f>
        <v>Total Income:</v>
      </c>
      <c r="F60" s="1104"/>
      <c r="G60" s="110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1098" t="str">
        <f>Jan!E61</f>
        <v>EXPENSES</v>
      </c>
      <c r="F61" s="1099"/>
      <c r="G61" s="1100"/>
      <c r="H61" s="1021" t="str">
        <f>C2</f>
        <v>September</v>
      </c>
      <c r="I61" s="1022"/>
      <c r="J61" s="1047" t="str">
        <f>J57</f>
        <v>Year to Date</v>
      </c>
      <c r="K61" s="1048"/>
      <c r="L61" s="759"/>
      <c r="M61" s="677"/>
      <c r="N61" s="678"/>
      <c r="O61" s="874"/>
      <c r="P61" s="875"/>
      <c r="Q61" s="677"/>
      <c r="R61" s="679"/>
      <c r="S61" s="874"/>
      <c r="T61" s="875"/>
    </row>
    <row r="62" spans="1:22" ht="24.95" customHeight="1">
      <c r="E62" s="1095" t="str">
        <f>J3</f>
        <v>CUPE Per Capita</v>
      </c>
      <c r="F62" s="1096"/>
      <c r="G62" s="1096"/>
      <c r="H62" s="881">
        <f>J50</f>
        <v>0</v>
      </c>
      <c r="I62" s="881"/>
      <c r="J62" s="970">
        <f>H62+Aug!J62</f>
        <v>0</v>
      </c>
      <c r="K62" s="970"/>
      <c r="L62" s="759"/>
      <c r="M62" s="677"/>
      <c r="N62" s="678"/>
      <c r="O62" s="874"/>
      <c r="P62" s="875"/>
      <c r="Q62" s="677"/>
      <c r="R62" s="679"/>
      <c r="S62" s="874"/>
      <c r="T62" s="875"/>
    </row>
    <row r="63" spans="1:22" ht="24.95" customHeight="1">
      <c r="E63" s="1081" t="str">
        <f>K3</f>
        <v>Affiliation Fees</v>
      </c>
      <c r="F63" s="1082"/>
      <c r="G63" s="1082"/>
      <c r="H63" s="814">
        <f>K50</f>
        <v>0</v>
      </c>
      <c r="I63" s="814"/>
      <c r="J63" s="1020">
        <f>H63+Aug!J63</f>
        <v>0</v>
      </c>
      <c r="K63" s="1020"/>
      <c r="L63" s="759"/>
      <c r="M63" s="677"/>
      <c r="N63" s="678"/>
      <c r="O63" s="874"/>
      <c r="P63" s="875"/>
      <c r="Q63" s="677"/>
      <c r="R63" s="679"/>
      <c r="S63" s="874"/>
      <c r="T63" s="875"/>
    </row>
    <row r="64" spans="1:22" ht="24.95" customHeight="1">
      <c r="E64" s="1081" t="str">
        <f>L3</f>
        <v>Salaries</v>
      </c>
      <c r="F64" s="1082"/>
      <c r="G64" s="1082"/>
      <c r="H64" s="814">
        <f>L50</f>
        <v>0</v>
      </c>
      <c r="I64" s="814"/>
      <c r="J64" s="1020">
        <f>H64+Aug!J64</f>
        <v>0</v>
      </c>
      <c r="K64" s="1020"/>
      <c r="L64" s="759"/>
      <c r="M64" s="677"/>
      <c r="N64" s="678"/>
      <c r="O64" s="874"/>
      <c r="P64" s="875"/>
      <c r="Q64" s="677"/>
      <c r="R64" s="679"/>
      <c r="S64" s="874"/>
      <c r="T64" s="875"/>
    </row>
    <row r="65" spans="1:20" ht="24.95" customHeight="1">
      <c r="E65" s="1081" t="str">
        <f>M3</f>
        <v>Operating Expenses</v>
      </c>
      <c r="F65" s="1082"/>
      <c r="G65" s="1082"/>
      <c r="H65" s="814">
        <f>M50</f>
        <v>0</v>
      </c>
      <c r="I65" s="814"/>
      <c r="J65" s="1020">
        <f>H65+Aug!J65</f>
        <v>0</v>
      </c>
      <c r="K65" s="1020"/>
      <c r="L65" s="759"/>
      <c r="M65" s="677"/>
      <c r="N65" s="678"/>
      <c r="O65" s="874"/>
      <c r="P65" s="875"/>
      <c r="Q65" s="677"/>
      <c r="R65" s="679"/>
      <c r="S65" s="874"/>
      <c r="T65" s="875"/>
    </row>
    <row r="66" spans="1:20" ht="24.95" customHeight="1">
      <c r="E66" s="1081" t="str">
        <f>N3</f>
        <v>Special Purchases</v>
      </c>
      <c r="F66" s="1082"/>
      <c r="G66" s="1082"/>
      <c r="H66" s="814">
        <f>N50</f>
        <v>0</v>
      </c>
      <c r="I66" s="814"/>
      <c r="J66" s="1020">
        <f>H66+Aug!J66</f>
        <v>0</v>
      </c>
      <c r="K66" s="1020"/>
      <c r="L66" s="759"/>
      <c r="M66" s="677"/>
      <c r="N66" s="678"/>
      <c r="O66" s="874"/>
      <c r="P66" s="875"/>
      <c r="Q66" s="677"/>
      <c r="R66" s="679"/>
      <c r="S66" s="874"/>
      <c r="T66" s="875"/>
    </row>
    <row r="67" spans="1:20" ht="24.95" customHeight="1">
      <c r="E67" s="1081" t="str">
        <f>O3</f>
        <v>Executive Expenses</v>
      </c>
      <c r="F67" s="1082"/>
      <c r="G67" s="1082"/>
      <c r="H67" s="814">
        <f>O50</f>
        <v>0</v>
      </c>
      <c r="I67" s="814"/>
      <c r="J67" s="1020">
        <f>H67+Aug!J67</f>
        <v>0</v>
      </c>
      <c r="K67" s="1020"/>
      <c r="L67" s="759"/>
      <c r="M67" s="677"/>
      <c r="N67" s="678"/>
      <c r="O67" s="874"/>
      <c r="P67" s="875"/>
      <c r="Q67" s="677"/>
      <c r="R67" s="679"/>
      <c r="S67" s="874"/>
      <c r="T67" s="875"/>
    </row>
    <row r="68" spans="1:20" ht="24.95" customHeight="1">
      <c r="E68" s="1090" t="str">
        <f>P3</f>
        <v>Bargaining Expenses</v>
      </c>
      <c r="F68" s="1091"/>
      <c r="G68" s="1092"/>
      <c r="H68" s="814">
        <f>P50</f>
        <v>0</v>
      </c>
      <c r="I68" s="814"/>
      <c r="J68" s="1020">
        <f>H68+Aug!J68</f>
        <v>0</v>
      </c>
      <c r="K68" s="1020"/>
      <c r="L68" s="759"/>
      <c r="M68" s="677"/>
      <c r="N68" s="678"/>
      <c r="O68" s="874"/>
      <c r="P68" s="875"/>
      <c r="Q68" s="677"/>
      <c r="R68" s="679"/>
      <c r="S68" s="874"/>
      <c r="T68" s="875"/>
    </row>
    <row r="69" spans="1:20" ht="24.95" customHeight="1">
      <c r="E69" s="1081" t="str">
        <f>Q3</f>
        <v>Grievances/ Arbitration</v>
      </c>
      <c r="F69" s="1082"/>
      <c r="G69" s="1082"/>
      <c r="H69" s="814">
        <f>Q50</f>
        <v>0</v>
      </c>
      <c r="I69" s="814"/>
      <c r="J69" s="1020">
        <f>H69+Aug!J69</f>
        <v>0</v>
      </c>
      <c r="K69" s="1020"/>
      <c r="L69" s="759"/>
      <c r="M69" s="677"/>
      <c r="N69" s="678"/>
      <c r="O69" s="874"/>
      <c r="P69" s="875"/>
      <c r="Q69" s="677"/>
      <c r="R69" s="679"/>
      <c r="S69" s="874"/>
      <c r="T69" s="875"/>
    </row>
    <row r="70" spans="1:20" ht="24.95" customHeight="1">
      <c r="E70" s="1090" t="str">
        <f>R3</f>
        <v>Committee Expenses</v>
      </c>
      <c r="F70" s="1091"/>
      <c r="G70" s="1092"/>
      <c r="H70" s="814">
        <f>R50</f>
        <v>0</v>
      </c>
      <c r="I70" s="814"/>
      <c r="J70" s="1020">
        <f>H70+Aug!J70</f>
        <v>0</v>
      </c>
      <c r="K70" s="1020"/>
      <c r="L70" s="759"/>
      <c r="M70" s="677"/>
      <c r="N70" s="678"/>
      <c r="O70" s="874"/>
      <c r="P70" s="875"/>
      <c r="Q70" s="677"/>
      <c r="R70" s="679"/>
      <c r="S70" s="874"/>
      <c r="T70" s="875"/>
    </row>
    <row r="71" spans="1:20" ht="24.95" customHeight="1">
      <c r="E71" s="1090" t="str">
        <f>S3</f>
        <v>Conventions/ Conferences</v>
      </c>
      <c r="F71" s="1091"/>
      <c r="G71" s="1092"/>
      <c r="H71" s="814">
        <f>S50</f>
        <v>0</v>
      </c>
      <c r="I71" s="814"/>
      <c r="J71" s="1020">
        <f>H71+Aug!J71</f>
        <v>0</v>
      </c>
      <c r="K71" s="1020"/>
      <c r="L71" s="759"/>
      <c r="M71" s="677"/>
      <c r="N71" s="678"/>
      <c r="O71" s="874"/>
      <c r="P71" s="875"/>
      <c r="Q71" s="677"/>
      <c r="R71" s="679"/>
      <c r="S71" s="874"/>
      <c r="T71" s="875"/>
    </row>
    <row r="72" spans="1:20" ht="24.95" customHeight="1">
      <c r="E72" s="1090" t="str">
        <f>T3</f>
        <v>Education</v>
      </c>
      <c r="F72" s="1091"/>
      <c r="G72" s="1092"/>
      <c r="H72" s="814">
        <f>T50</f>
        <v>0</v>
      </c>
      <c r="I72" s="814"/>
      <c r="J72" s="1020">
        <f>H72+Aug!J72</f>
        <v>0</v>
      </c>
      <c r="K72" s="1020"/>
      <c r="L72" s="759"/>
      <c r="M72" s="677"/>
      <c r="N72" s="678"/>
      <c r="O72" s="874"/>
      <c r="P72" s="875"/>
      <c r="Q72" s="677"/>
      <c r="R72" s="679"/>
      <c r="S72" s="874"/>
      <c r="T72" s="875"/>
    </row>
    <row r="73" spans="1:20" ht="29.25" customHeight="1">
      <c r="E73" s="1090" t="str">
        <f>U3</f>
        <v>Contributions/ Donations</v>
      </c>
      <c r="F73" s="1091"/>
      <c r="G73" s="1092"/>
      <c r="H73" s="814">
        <f>U50</f>
        <v>0</v>
      </c>
      <c r="I73" s="814"/>
      <c r="J73" s="1020">
        <f>H73+Aug!J73</f>
        <v>0</v>
      </c>
      <c r="K73" s="1020"/>
      <c r="L73" s="759"/>
      <c r="M73" s="677"/>
      <c r="N73" s="678"/>
      <c r="O73" s="874"/>
      <c r="P73" s="875"/>
      <c r="Q73" s="677"/>
      <c r="R73" s="679"/>
      <c r="S73" s="874"/>
      <c r="T73" s="875"/>
    </row>
    <row r="74" spans="1:20" ht="24.75" customHeight="1" thickBot="1">
      <c r="E74" s="1075" t="str">
        <f>V3</f>
        <v>Other</v>
      </c>
      <c r="F74" s="1076"/>
      <c r="G74" s="1076"/>
      <c r="H74" s="927">
        <f>V50</f>
        <v>0</v>
      </c>
      <c r="I74" s="927"/>
      <c r="J74" s="1026">
        <f>H74+Aug!J74</f>
        <v>0</v>
      </c>
      <c r="K74" s="1026"/>
      <c r="L74" s="759"/>
      <c r="M74" s="677"/>
      <c r="N74" s="678"/>
      <c r="O74" s="874"/>
      <c r="P74" s="875"/>
      <c r="Q74" s="677"/>
      <c r="R74" s="679"/>
      <c r="S74" s="874"/>
      <c r="T74" s="875"/>
    </row>
    <row r="75" spans="1:20" ht="24.75" customHeight="1" thickBot="1">
      <c r="B75" s="681"/>
      <c r="C75" s="681"/>
      <c r="D75" s="681"/>
      <c r="E75" s="1087" t="str">
        <f>Jan!E75</f>
        <v>Total Expenses:</v>
      </c>
      <c r="F75" s="1088"/>
      <c r="G75" s="1089"/>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1084" t="str">
        <f>Jan!E76</f>
        <v>Surplus (Deficit) for the Period:</v>
      </c>
      <c r="F76" s="1085"/>
      <c r="G76" s="1086"/>
      <c r="H76" s="964">
        <f>H60-H75</f>
        <v>0</v>
      </c>
      <c r="I76" s="965"/>
      <c r="J76" s="955"/>
      <c r="K76" s="956"/>
      <c r="L76" s="759"/>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6"/>
        <v>0</v>
      </c>
      <c r="L89" s="920"/>
      <c r="M89" s="706"/>
      <c r="N89" s="982" t="s">
        <v>108</v>
      </c>
      <c r="O89" s="983"/>
      <c r="P89" s="983"/>
      <c r="Q89" s="811"/>
    </row>
    <row r="90" spans="1:21" ht="23.25" customHeight="1">
      <c r="A90" s="820"/>
      <c r="B90" s="821"/>
      <c r="C90" s="821"/>
      <c r="D90" s="821"/>
      <c r="E90" s="822"/>
      <c r="F90" s="697"/>
      <c r="G90" s="705"/>
      <c r="H90" s="699"/>
      <c r="I90" s="823"/>
      <c r="J90" s="824"/>
      <c r="K90" s="967">
        <f t="shared" si="6"/>
        <v>0</v>
      </c>
      <c r="L90" s="920"/>
      <c r="M90" s="706"/>
      <c r="N90" s="810"/>
      <c r="O90" s="984"/>
      <c r="P90" s="984"/>
      <c r="Q90" s="985"/>
    </row>
    <row r="91" spans="1:21" ht="23.25" customHeight="1" thickBot="1">
      <c r="A91" s="820"/>
      <c r="B91" s="821"/>
      <c r="C91" s="821"/>
      <c r="D91" s="821"/>
      <c r="E91" s="822"/>
      <c r="F91" s="697"/>
      <c r="G91" s="705"/>
      <c r="H91" s="699"/>
      <c r="I91" s="823"/>
      <c r="J91" s="824"/>
      <c r="K91" s="967">
        <f t="shared" si="6"/>
        <v>0</v>
      </c>
      <c r="L91" s="920"/>
      <c r="M91" s="707"/>
      <c r="N91" s="986"/>
      <c r="O91" s="987"/>
      <c r="P91" s="987"/>
      <c r="Q91" s="988"/>
    </row>
    <row r="92" spans="1:21" ht="23.25" customHeight="1">
      <c r="A92" s="820"/>
      <c r="B92" s="821"/>
      <c r="C92" s="821"/>
      <c r="D92" s="821"/>
      <c r="E92" s="822"/>
      <c r="F92" s="697"/>
      <c r="G92" s="705"/>
      <c r="H92" s="699"/>
      <c r="I92" s="823"/>
      <c r="J92" s="824"/>
      <c r="K92" s="967">
        <f t="shared" si="6"/>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OxSoS1zsno/+Bq2uu9ztzZcjG1uFBS1GSMdYMHzY5g84lRgBHe4aXeK/cYeRlTaAHMpEmlI/IJJhgglbKrTwJQ==" saltValue="GXssG5TTHoGNZQY/a5VuBA=="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124</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16"/>
      <c r="E4" s="1017"/>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SUM(H13:I13)</f>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22">
        <f>Jan!E51</f>
        <v>0</v>
      </c>
      <c r="F51" s="1111"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114" t="str">
        <f>C2</f>
        <v>October</v>
      </c>
      <c r="K53" s="1115"/>
      <c r="L53" s="655">
        <f>'BEGIN HERE'!J6</f>
        <v>0</v>
      </c>
      <c r="M53" s="844" t="str">
        <f>Jan!M53</f>
        <v>BANK RECONCILIATION</v>
      </c>
      <c r="N53" s="844"/>
      <c r="O53" s="844"/>
      <c r="P53" s="890"/>
      <c r="Q53" s="656" t="str">
        <f>J53</f>
        <v>October</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Sept!J77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October</v>
      </c>
      <c r="I57" s="854"/>
      <c r="J57" s="953" t="str">
        <f>Jan!J57</f>
        <v>Year to Date</v>
      </c>
      <c r="K57" s="954"/>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856" t="str">
        <f>H3</f>
        <v>Dues</v>
      </c>
      <c r="F58" s="857"/>
      <c r="G58" s="857"/>
      <c r="H58" s="881">
        <f>H50</f>
        <v>0</v>
      </c>
      <c r="I58" s="881"/>
      <c r="J58" s="970">
        <f>H58+Sept!J58</f>
        <v>0</v>
      </c>
      <c r="K58" s="970"/>
      <c r="L58" s="759"/>
      <c r="M58" s="677"/>
      <c r="N58" s="678"/>
      <c r="O58" s="874"/>
      <c r="P58" s="875"/>
      <c r="Q58" s="677"/>
      <c r="R58" s="679"/>
      <c r="S58" s="874"/>
      <c r="T58" s="875"/>
    </row>
    <row r="59" spans="1:22" ht="24.95" customHeight="1" thickBot="1">
      <c r="A59" s="855"/>
      <c r="B59" s="855"/>
      <c r="C59" s="855"/>
      <c r="D59" s="855"/>
      <c r="E59" s="976" t="str">
        <f>I3</f>
        <v>Other</v>
      </c>
      <c r="F59" s="977"/>
      <c r="G59" s="977"/>
      <c r="H59" s="927">
        <f>I50</f>
        <v>0</v>
      </c>
      <c r="I59" s="927"/>
      <c r="J59" s="1026">
        <f>H59+Sept!J59</f>
        <v>0</v>
      </c>
      <c r="K59" s="1026"/>
      <c r="L59" s="759"/>
      <c r="M59" s="677"/>
      <c r="N59" s="678"/>
      <c r="O59" s="874"/>
      <c r="P59" s="875"/>
      <c r="Q59" s="677"/>
      <c r="R59" s="679"/>
      <c r="S59" s="874"/>
      <c r="T59" s="875"/>
    </row>
    <row r="60" spans="1:22" ht="30.75" customHeight="1" thickBot="1">
      <c r="B60" s="664"/>
      <c r="C60" s="664"/>
      <c r="D60" s="664"/>
      <c r="E60" s="993" t="str">
        <f>Jan!E60</f>
        <v>Total Income:</v>
      </c>
      <c r="F60" s="994"/>
      <c r="G60" s="99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852" t="str">
        <f>Jan!E61</f>
        <v>EXPENSES</v>
      </c>
      <c r="F61" s="853"/>
      <c r="G61" s="854"/>
      <c r="H61" s="1021" t="str">
        <f>C2</f>
        <v>October</v>
      </c>
      <c r="I61" s="1022"/>
      <c r="J61" s="1047" t="str">
        <f>J57</f>
        <v>Year to Date</v>
      </c>
      <c r="K61" s="1048"/>
      <c r="L61" s="759"/>
      <c r="M61" s="677"/>
      <c r="N61" s="678"/>
      <c r="O61" s="874"/>
      <c r="P61" s="875"/>
      <c r="Q61" s="677"/>
      <c r="R61" s="679"/>
      <c r="S61" s="874"/>
      <c r="T61" s="875"/>
    </row>
    <row r="62" spans="1:22" ht="24.95" customHeight="1">
      <c r="E62" s="856" t="str">
        <f>J3</f>
        <v>CUPE Per Capita</v>
      </c>
      <c r="F62" s="857"/>
      <c r="G62" s="857"/>
      <c r="H62" s="881">
        <f>J50</f>
        <v>0</v>
      </c>
      <c r="I62" s="881"/>
      <c r="J62" s="970">
        <f>H62+Sept!J62</f>
        <v>0</v>
      </c>
      <c r="K62" s="970"/>
      <c r="L62" s="759"/>
      <c r="M62" s="677"/>
      <c r="N62" s="678"/>
      <c r="O62" s="874"/>
      <c r="P62" s="875"/>
      <c r="Q62" s="677"/>
      <c r="R62" s="679"/>
      <c r="S62" s="874"/>
      <c r="T62" s="875"/>
    </row>
    <row r="63" spans="1:22" ht="24.95" customHeight="1">
      <c r="E63" s="815" t="str">
        <f>K3</f>
        <v>Affiliation Fees</v>
      </c>
      <c r="F63" s="816"/>
      <c r="G63" s="816"/>
      <c r="H63" s="814">
        <f>K50</f>
        <v>0</v>
      </c>
      <c r="I63" s="814"/>
      <c r="J63" s="1020">
        <f>H63+Sept!J63</f>
        <v>0</v>
      </c>
      <c r="K63" s="1020"/>
      <c r="L63" s="759"/>
      <c r="M63" s="677"/>
      <c r="N63" s="678"/>
      <c r="O63" s="874"/>
      <c r="P63" s="875"/>
      <c r="Q63" s="677"/>
      <c r="R63" s="679"/>
      <c r="S63" s="874"/>
      <c r="T63" s="875"/>
    </row>
    <row r="64" spans="1:22" ht="24.95" customHeight="1">
      <c r="E64" s="815" t="str">
        <f>L3</f>
        <v>Salaries</v>
      </c>
      <c r="F64" s="816"/>
      <c r="G64" s="816"/>
      <c r="H64" s="814">
        <f>L50</f>
        <v>0</v>
      </c>
      <c r="I64" s="814"/>
      <c r="J64" s="1020">
        <f>H64+Sept!J64</f>
        <v>0</v>
      </c>
      <c r="K64" s="1020"/>
      <c r="L64" s="759"/>
      <c r="M64" s="677"/>
      <c r="N64" s="678"/>
      <c r="O64" s="874"/>
      <c r="P64" s="875"/>
      <c r="Q64" s="677"/>
      <c r="R64" s="679"/>
      <c r="S64" s="874"/>
      <c r="T64" s="875"/>
    </row>
    <row r="65" spans="1:20" ht="24.95" customHeight="1">
      <c r="E65" s="815" t="str">
        <f>M3</f>
        <v>Operating Expenses</v>
      </c>
      <c r="F65" s="816"/>
      <c r="G65" s="816"/>
      <c r="H65" s="814">
        <f>M50</f>
        <v>0</v>
      </c>
      <c r="I65" s="814"/>
      <c r="J65" s="1020">
        <f>H65+Sept!J65</f>
        <v>0</v>
      </c>
      <c r="K65" s="1020"/>
      <c r="L65" s="759"/>
      <c r="M65" s="677"/>
      <c r="N65" s="678"/>
      <c r="O65" s="874"/>
      <c r="P65" s="875"/>
      <c r="Q65" s="677"/>
      <c r="R65" s="679"/>
      <c r="S65" s="874"/>
      <c r="T65" s="875"/>
    </row>
    <row r="66" spans="1:20" ht="24.95" customHeight="1">
      <c r="E66" s="815" t="str">
        <f>N3</f>
        <v>Special Purchases</v>
      </c>
      <c r="F66" s="816"/>
      <c r="G66" s="816"/>
      <c r="H66" s="814">
        <f>N50</f>
        <v>0</v>
      </c>
      <c r="I66" s="814"/>
      <c r="J66" s="1020">
        <f>H66+Sept!J66</f>
        <v>0</v>
      </c>
      <c r="K66" s="1020"/>
      <c r="L66" s="759"/>
      <c r="M66" s="677"/>
      <c r="N66" s="678"/>
      <c r="O66" s="874"/>
      <c r="P66" s="875"/>
      <c r="Q66" s="677"/>
      <c r="R66" s="679"/>
      <c r="S66" s="874"/>
      <c r="T66" s="875"/>
    </row>
    <row r="67" spans="1:20" ht="24.95" customHeight="1">
      <c r="E67" s="815" t="str">
        <f>O3</f>
        <v>Executive Expenses</v>
      </c>
      <c r="F67" s="816"/>
      <c r="G67" s="816"/>
      <c r="H67" s="814">
        <f>O50</f>
        <v>0</v>
      </c>
      <c r="I67" s="814"/>
      <c r="J67" s="1020">
        <f>H67+Sept!J67</f>
        <v>0</v>
      </c>
      <c r="K67" s="1020"/>
      <c r="L67" s="759"/>
      <c r="M67" s="677"/>
      <c r="N67" s="678"/>
      <c r="O67" s="874"/>
      <c r="P67" s="875"/>
      <c r="Q67" s="677"/>
      <c r="R67" s="679"/>
      <c r="S67" s="874"/>
      <c r="T67" s="875"/>
    </row>
    <row r="68" spans="1:20" ht="24.95" customHeight="1">
      <c r="E68" s="1108" t="str">
        <f>P3</f>
        <v>Bargaining Expenses</v>
      </c>
      <c r="F68" s="1109"/>
      <c r="G68" s="1110"/>
      <c r="H68" s="814">
        <f>P50</f>
        <v>0</v>
      </c>
      <c r="I68" s="814"/>
      <c r="J68" s="1020">
        <f>H68+Sept!J68</f>
        <v>0</v>
      </c>
      <c r="K68" s="1020"/>
      <c r="L68" s="759"/>
      <c r="M68" s="677"/>
      <c r="N68" s="678"/>
      <c r="O68" s="874"/>
      <c r="P68" s="875"/>
      <c r="Q68" s="677"/>
      <c r="R68" s="679"/>
      <c r="S68" s="874"/>
      <c r="T68" s="875"/>
    </row>
    <row r="69" spans="1:20" ht="24.95" customHeight="1">
      <c r="E69" s="815" t="str">
        <f>Q3</f>
        <v>Grievances/ Arbitration</v>
      </c>
      <c r="F69" s="816"/>
      <c r="G69" s="816"/>
      <c r="H69" s="814">
        <f>Q50</f>
        <v>0</v>
      </c>
      <c r="I69" s="814"/>
      <c r="J69" s="1020">
        <f>H69+Sept!J69</f>
        <v>0</v>
      </c>
      <c r="K69" s="1020"/>
      <c r="L69" s="759"/>
      <c r="M69" s="677"/>
      <c r="N69" s="678"/>
      <c r="O69" s="874"/>
      <c r="P69" s="875"/>
      <c r="Q69" s="677"/>
      <c r="R69" s="679"/>
      <c r="S69" s="874"/>
      <c r="T69" s="875"/>
    </row>
    <row r="70" spans="1:20" ht="24.95" customHeight="1">
      <c r="E70" s="1108" t="str">
        <f>R3</f>
        <v>Committee Expenses</v>
      </c>
      <c r="F70" s="1109"/>
      <c r="G70" s="1110"/>
      <c r="H70" s="814">
        <f>R50</f>
        <v>0</v>
      </c>
      <c r="I70" s="814"/>
      <c r="J70" s="1020">
        <f>H70+Sept!J70</f>
        <v>0</v>
      </c>
      <c r="K70" s="1020"/>
      <c r="L70" s="759"/>
      <c r="M70" s="677"/>
      <c r="N70" s="678"/>
      <c r="O70" s="874"/>
      <c r="P70" s="875"/>
      <c r="Q70" s="677"/>
      <c r="R70" s="679"/>
      <c r="S70" s="874"/>
      <c r="T70" s="875"/>
    </row>
    <row r="71" spans="1:20" ht="24.95" customHeight="1">
      <c r="E71" s="1108" t="str">
        <f>S3</f>
        <v>Conventions/ Conferences</v>
      </c>
      <c r="F71" s="1109"/>
      <c r="G71" s="1110"/>
      <c r="H71" s="814">
        <f>S50</f>
        <v>0</v>
      </c>
      <c r="I71" s="814"/>
      <c r="J71" s="1020">
        <f>H71+Sept!J71</f>
        <v>0</v>
      </c>
      <c r="K71" s="1020"/>
      <c r="L71" s="759"/>
      <c r="M71" s="677"/>
      <c r="N71" s="678"/>
      <c r="O71" s="874"/>
      <c r="P71" s="875"/>
      <c r="Q71" s="677"/>
      <c r="R71" s="679"/>
      <c r="S71" s="874"/>
      <c r="T71" s="875"/>
    </row>
    <row r="72" spans="1:20" ht="24.95" customHeight="1">
      <c r="E72" s="1108" t="str">
        <f>T3</f>
        <v>Education</v>
      </c>
      <c r="F72" s="1109"/>
      <c r="G72" s="1110"/>
      <c r="H72" s="814">
        <f>T50</f>
        <v>0</v>
      </c>
      <c r="I72" s="814"/>
      <c r="J72" s="1020">
        <f>H72+Sept!J72</f>
        <v>0</v>
      </c>
      <c r="K72" s="1020"/>
      <c r="L72" s="759"/>
      <c r="M72" s="677"/>
      <c r="N72" s="678"/>
      <c r="O72" s="874"/>
      <c r="P72" s="875"/>
      <c r="Q72" s="677"/>
      <c r="R72" s="679"/>
      <c r="S72" s="874"/>
      <c r="T72" s="875"/>
    </row>
    <row r="73" spans="1:20" ht="29.25" customHeight="1">
      <c r="E73" s="1108" t="str">
        <f>U3</f>
        <v>Contributions/ Donations</v>
      </c>
      <c r="F73" s="1109"/>
      <c r="G73" s="1110"/>
      <c r="H73" s="814">
        <f>U50</f>
        <v>0</v>
      </c>
      <c r="I73" s="814"/>
      <c r="J73" s="1020">
        <f>H73+Sept!J73</f>
        <v>0</v>
      </c>
      <c r="K73" s="1020"/>
      <c r="L73" s="759"/>
      <c r="M73" s="677"/>
      <c r="N73" s="678"/>
      <c r="O73" s="874"/>
      <c r="P73" s="875"/>
      <c r="Q73" s="677"/>
      <c r="R73" s="679"/>
      <c r="S73" s="874"/>
      <c r="T73" s="875"/>
    </row>
    <row r="74" spans="1:20" ht="24.75" customHeight="1" thickBot="1">
      <c r="E74" s="976" t="str">
        <f>V3</f>
        <v>Other</v>
      </c>
      <c r="F74" s="977"/>
      <c r="G74" s="977"/>
      <c r="H74" s="927">
        <f>V50</f>
        <v>0</v>
      </c>
      <c r="I74" s="927"/>
      <c r="J74" s="1026">
        <f>H74+Sept!J74</f>
        <v>0</v>
      </c>
      <c r="K74" s="1026"/>
      <c r="L74" s="759"/>
      <c r="M74" s="677"/>
      <c r="N74" s="678"/>
      <c r="O74" s="874"/>
      <c r="P74" s="875"/>
      <c r="Q74" s="677"/>
      <c r="R74" s="679"/>
      <c r="S74" s="874"/>
      <c r="T74" s="875"/>
    </row>
    <row r="75" spans="1:20" ht="24.75" customHeight="1" thickBot="1">
      <c r="B75" s="681"/>
      <c r="C75" s="681"/>
      <c r="D75" s="681"/>
      <c r="E75" s="928" t="str">
        <f>Jan!E75</f>
        <v>Total Expenses:</v>
      </c>
      <c r="F75" s="929"/>
      <c r="G75" s="930"/>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989" t="str">
        <f>Jan!E76</f>
        <v>Surplus (Deficit) for the Period:</v>
      </c>
      <c r="F76" s="990"/>
      <c r="G76" s="991"/>
      <c r="H76" s="964">
        <f>H60-H75</f>
        <v>0</v>
      </c>
      <c r="I76" s="965"/>
      <c r="J76" s="955"/>
      <c r="K76" s="956"/>
      <c r="L76" s="759"/>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6"/>
        <v>0</v>
      </c>
      <c r="L89" s="920"/>
      <c r="M89" s="706"/>
      <c r="N89" s="982" t="s">
        <v>108</v>
      </c>
      <c r="O89" s="983"/>
      <c r="P89" s="983"/>
      <c r="Q89" s="811"/>
    </row>
    <row r="90" spans="1:21" ht="23.25" customHeight="1">
      <c r="A90" s="820"/>
      <c r="B90" s="821"/>
      <c r="C90" s="821"/>
      <c r="D90" s="821"/>
      <c r="E90" s="822"/>
      <c r="F90" s="697"/>
      <c r="G90" s="705"/>
      <c r="H90" s="699"/>
      <c r="I90" s="823"/>
      <c r="J90" s="824"/>
      <c r="K90" s="967">
        <f t="shared" si="6"/>
        <v>0</v>
      </c>
      <c r="L90" s="920"/>
      <c r="M90" s="706"/>
      <c r="N90" s="810"/>
      <c r="O90" s="984"/>
      <c r="P90" s="984"/>
      <c r="Q90" s="985"/>
    </row>
    <row r="91" spans="1:21" ht="23.25" customHeight="1" thickBot="1">
      <c r="A91" s="820"/>
      <c r="B91" s="821"/>
      <c r="C91" s="821"/>
      <c r="D91" s="821"/>
      <c r="E91" s="822"/>
      <c r="F91" s="697"/>
      <c r="G91" s="705"/>
      <c r="H91" s="699"/>
      <c r="I91" s="823"/>
      <c r="J91" s="824"/>
      <c r="K91" s="967">
        <f t="shared" si="6"/>
        <v>0</v>
      </c>
      <c r="L91" s="920"/>
      <c r="M91" s="707"/>
      <c r="N91" s="986"/>
      <c r="O91" s="987"/>
      <c r="P91" s="987"/>
      <c r="Q91" s="988"/>
    </row>
    <row r="92" spans="1:21" ht="23.25" customHeight="1">
      <c r="A92" s="820"/>
      <c r="B92" s="821"/>
      <c r="C92" s="821"/>
      <c r="D92" s="821"/>
      <c r="E92" s="822"/>
      <c r="F92" s="697"/>
      <c r="G92" s="705"/>
      <c r="H92" s="699"/>
      <c r="I92" s="823"/>
      <c r="J92" s="824"/>
      <c r="K92" s="967">
        <f t="shared" si="6"/>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K7De0hcdsUDh5ytU/FFdpxFs9lyFI/ZeqKLYT8DKH/DbMjWpxATE3m9oC+eKG8ths1Ql/fzqT2ObgQuTC/Daig==" saltValue="yUleNPUJNMEIotYA1TxA9Q=="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125</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592"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16"/>
      <c r="E4" s="1017"/>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ref="F10:F35" si="2">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2"/>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1"/>
      <c r="E18" s="892"/>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1"/>
      <c r="E19" s="892"/>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1"/>
      <c r="E20" s="892"/>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4">SUM(H36:I36)</f>
        <v>0</v>
      </c>
      <c r="G36" s="602">
        <f t="shared" ref="G36:G46" si="5">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4"/>
        <v>0</v>
      </c>
      <c r="G37" s="602">
        <f t="shared" si="5"/>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4"/>
        <v>0</v>
      </c>
      <c r="G38" s="602">
        <f t="shared" si="5"/>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4"/>
        <v>0</v>
      </c>
      <c r="G39" s="602">
        <f t="shared" si="5"/>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4"/>
        <v>0</v>
      </c>
      <c r="G40" s="602">
        <f t="shared" si="5"/>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4"/>
        <v>0</v>
      </c>
      <c r="G41" s="602">
        <f t="shared" si="5"/>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4"/>
        <v>0</v>
      </c>
      <c r="G42" s="602">
        <f t="shared" si="5"/>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4"/>
        <v>0</v>
      </c>
      <c r="G43" s="602">
        <f t="shared" si="5"/>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4"/>
        <v>0</v>
      </c>
      <c r="G44" s="602">
        <f t="shared" si="5"/>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4"/>
        <v>0</v>
      </c>
      <c r="G45" s="602">
        <f t="shared" si="5"/>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4"/>
        <v>0</v>
      </c>
      <c r="G46" s="602">
        <f t="shared" si="5"/>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3" t="s">
        <v>79</v>
      </c>
      <c r="B51" s="894"/>
      <c r="C51" s="894"/>
      <c r="D51" s="895"/>
      <c r="E51" s="722">
        <f>Jan!E51</f>
        <v>0</v>
      </c>
      <c r="F51" s="1111"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November</v>
      </c>
      <c r="K53" s="1050"/>
      <c r="L53" s="655">
        <f>'BEGIN HERE'!J6</f>
        <v>0</v>
      </c>
      <c r="M53" s="844" t="str">
        <f>Jan!M53</f>
        <v>BANK RECONCILIATION</v>
      </c>
      <c r="N53" s="844"/>
      <c r="O53" s="844"/>
      <c r="P53" s="890"/>
      <c r="Q53" s="656" t="str">
        <f>J53</f>
        <v>November</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Oct!J77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November</v>
      </c>
      <c r="I57" s="854"/>
      <c r="J57" s="953" t="str">
        <f>Jan!J57</f>
        <v>Year to Date</v>
      </c>
      <c r="K57" s="954"/>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856" t="str">
        <f>H3</f>
        <v>Dues</v>
      </c>
      <c r="F58" s="857"/>
      <c r="G58" s="857"/>
      <c r="H58" s="881">
        <f>H50</f>
        <v>0</v>
      </c>
      <c r="I58" s="881"/>
      <c r="J58" s="970">
        <f>H58+Oct!J58</f>
        <v>0</v>
      </c>
      <c r="K58" s="970"/>
      <c r="L58" s="759"/>
      <c r="M58" s="677"/>
      <c r="N58" s="678"/>
      <c r="O58" s="874"/>
      <c r="P58" s="875"/>
      <c r="Q58" s="677"/>
      <c r="R58" s="679"/>
      <c r="S58" s="874"/>
      <c r="T58" s="875"/>
    </row>
    <row r="59" spans="1:22" ht="24.95" customHeight="1" thickBot="1">
      <c r="A59" s="855"/>
      <c r="B59" s="855"/>
      <c r="C59" s="855"/>
      <c r="D59" s="855"/>
      <c r="E59" s="976" t="str">
        <f>I3</f>
        <v>Other</v>
      </c>
      <c r="F59" s="977"/>
      <c r="G59" s="977"/>
      <c r="H59" s="927">
        <f>I50</f>
        <v>0</v>
      </c>
      <c r="I59" s="927"/>
      <c r="J59" s="1026">
        <f>H59+Oct!J59</f>
        <v>0</v>
      </c>
      <c r="K59" s="1026"/>
      <c r="L59" s="759"/>
      <c r="M59" s="677"/>
      <c r="N59" s="678"/>
      <c r="O59" s="874"/>
      <c r="P59" s="875"/>
      <c r="Q59" s="677"/>
      <c r="R59" s="679"/>
      <c r="S59" s="874"/>
      <c r="T59" s="875"/>
    </row>
    <row r="60" spans="1:22" ht="30.75" customHeight="1" thickBot="1">
      <c r="B60" s="664"/>
      <c r="C60" s="664"/>
      <c r="D60" s="664"/>
      <c r="E60" s="993" t="str">
        <f>Jan!E60</f>
        <v>Total Income:</v>
      </c>
      <c r="F60" s="994"/>
      <c r="G60" s="99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852" t="str">
        <f>Jan!E61</f>
        <v>EXPENSES</v>
      </c>
      <c r="F61" s="853"/>
      <c r="G61" s="854"/>
      <c r="H61" s="1021" t="str">
        <f>C2</f>
        <v>November</v>
      </c>
      <c r="I61" s="1022"/>
      <c r="J61" s="1047" t="str">
        <f>J57</f>
        <v>Year to Date</v>
      </c>
      <c r="K61" s="1048"/>
      <c r="L61" s="759"/>
      <c r="M61" s="677"/>
      <c r="N61" s="678"/>
      <c r="O61" s="874"/>
      <c r="P61" s="875"/>
      <c r="Q61" s="677"/>
      <c r="R61" s="679"/>
      <c r="S61" s="874"/>
      <c r="T61" s="875"/>
    </row>
    <row r="62" spans="1:22" ht="24.95" customHeight="1">
      <c r="E62" s="856" t="str">
        <f>J3</f>
        <v>CUPE Per Capita</v>
      </c>
      <c r="F62" s="857"/>
      <c r="G62" s="857"/>
      <c r="H62" s="881">
        <f>J50</f>
        <v>0</v>
      </c>
      <c r="I62" s="881"/>
      <c r="J62" s="970">
        <f>H62+Oct!J62</f>
        <v>0</v>
      </c>
      <c r="K62" s="970"/>
      <c r="L62" s="759"/>
      <c r="M62" s="677"/>
      <c r="N62" s="678"/>
      <c r="O62" s="874"/>
      <c r="P62" s="875"/>
      <c r="Q62" s="677"/>
      <c r="R62" s="679"/>
      <c r="S62" s="874"/>
      <c r="T62" s="875"/>
    </row>
    <row r="63" spans="1:22" ht="24.95" customHeight="1">
      <c r="E63" s="815" t="str">
        <f>K3</f>
        <v>Affiliation Fees</v>
      </c>
      <c r="F63" s="816"/>
      <c r="G63" s="816"/>
      <c r="H63" s="814">
        <f>K50</f>
        <v>0</v>
      </c>
      <c r="I63" s="814"/>
      <c r="J63" s="1020">
        <f>H63+Oct!J63</f>
        <v>0</v>
      </c>
      <c r="K63" s="1020"/>
      <c r="L63" s="759"/>
      <c r="M63" s="677"/>
      <c r="N63" s="678"/>
      <c r="O63" s="874"/>
      <c r="P63" s="875"/>
      <c r="Q63" s="677"/>
      <c r="R63" s="679"/>
      <c r="S63" s="874"/>
      <c r="T63" s="875"/>
    </row>
    <row r="64" spans="1:22" ht="24.95" customHeight="1">
      <c r="E64" s="815" t="str">
        <f>L3</f>
        <v>Salaries</v>
      </c>
      <c r="F64" s="816"/>
      <c r="G64" s="816"/>
      <c r="H64" s="814">
        <f>L50</f>
        <v>0</v>
      </c>
      <c r="I64" s="814"/>
      <c r="J64" s="1020">
        <f>H64+Oct!J64</f>
        <v>0</v>
      </c>
      <c r="K64" s="1020"/>
      <c r="L64" s="759"/>
      <c r="M64" s="677"/>
      <c r="N64" s="678"/>
      <c r="O64" s="874"/>
      <c r="P64" s="875"/>
      <c r="Q64" s="677"/>
      <c r="R64" s="679"/>
      <c r="S64" s="874"/>
      <c r="T64" s="875"/>
    </row>
    <row r="65" spans="1:20" ht="24.95" customHeight="1">
      <c r="E65" s="815" t="str">
        <f>M3</f>
        <v>Operating Expenses</v>
      </c>
      <c r="F65" s="816"/>
      <c r="G65" s="816"/>
      <c r="H65" s="814">
        <f>M50</f>
        <v>0</v>
      </c>
      <c r="I65" s="814"/>
      <c r="J65" s="1020">
        <f>H65+Oct!J65</f>
        <v>0</v>
      </c>
      <c r="K65" s="1020"/>
      <c r="L65" s="759"/>
      <c r="M65" s="677"/>
      <c r="N65" s="678"/>
      <c r="O65" s="874"/>
      <c r="P65" s="875"/>
      <c r="Q65" s="677"/>
      <c r="R65" s="679"/>
      <c r="S65" s="874"/>
      <c r="T65" s="875"/>
    </row>
    <row r="66" spans="1:20" ht="24.95" customHeight="1">
      <c r="E66" s="815" t="str">
        <f>N3</f>
        <v>Special Purchases</v>
      </c>
      <c r="F66" s="816"/>
      <c r="G66" s="816"/>
      <c r="H66" s="814">
        <f>N50</f>
        <v>0</v>
      </c>
      <c r="I66" s="814"/>
      <c r="J66" s="1020">
        <f>H66+Oct!J66</f>
        <v>0</v>
      </c>
      <c r="K66" s="1020"/>
      <c r="L66" s="759"/>
      <c r="M66" s="677"/>
      <c r="N66" s="678"/>
      <c r="O66" s="874"/>
      <c r="P66" s="875"/>
      <c r="Q66" s="677"/>
      <c r="R66" s="679"/>
      <c r="S66" s="874"/>
      <c r="T66" s="875"/>
    </row>
    <row r="67" spans="1:20" ht="24.95" customHeight="1">
      <c r="E67" s="815" t="str">
        <f>O3</f>
        <v>Executive Expenses</v>
      </c>
      <c r="F67" s="816"/>
      <c r="G67" s="816"/>
      <c r="H67" s="814">
        <f>O50</f>
        <v>0</v>
      </c>
      <c r="I67" s="814"/>
      <c r="J67" s="1020">
        <f>H67+Oct!J67</f>
        <v>0</v>
      </c>
      <c r="K67" s="1020"/>
      <c r="L67" s="759"/>
      <c r="M67" s="677"/>
      <c r="N67" s="678"/>
      <c r="O67" s="874"/>
      <c r="P67" s="875"/>
      <c r="Q67" s="677"/>
      <c r="R67" s="679"/>
      <c r="S67" s="874"/>
      <c r="T67" s="875"/>
    </row>
    <row r="68" spans="1:20" ht="24.95" customHeight="1">
      <c r="E68" s="1108" t="str">
        <f>P3</f>
        <v>Bargaining Expenses</v>
      </c>
      <c r="F68" s="1109"/>
      <c r="G68" s="1110"/>
      <c r="H68" s="814">
        <f>P50</f>
        <v>0</v>
      </c>
      <c r="I68" s="814"/>
      <c r="J68" s="1020">
        <f>H68+Oct!J68</f>
        <v>0</v>
      </c>
      <c r="K68" s="1020"/>
      <c r="L68" s="759"/>
      <c r="M68" s="677"/>
      <c r="N68" s="678"/>
      <c r="O68" s="874"/>
      <c r="P68" s="875"/>
      <c r="Q68" s="677"/>
      <c r="R68" s="679"/>
      <c r="S68" s="874"/>
      <c r="T68" s="875"/>
    </row>
    <row r="69" spans="1:20" ht="24.95" customHeight="1">
      <c r="E69" s="815" t="str">
        <f>Q3</f>
        <v>Grievances/ Arbitration</v>
      </c>
      <c r="F69" s="816"/>
      <c r="G69" s="816"/>
      <c r="H69" s="814">
        <f>Q50</f>
        <v>0</v>
      </c>
      <c r="I69" s="814"/>
      <c r="J69" s="1020">
        <f>H69+Oct!J69</f>
        <v>0</v>
      </c>
      <c r="K69" s="1020"/>
      <c r="L69" s="759"/>
      <c r="M69" s="677"/>
      <c r="N69" s="678"/>
      <c r="O69" s="874"/>
      <c r="P69" s="875"/>
      <c r="Q69" s="677"/>
      <c r="R69" s="679"/>
      <c r="S69" s="874"/>
      <c r="T69" s="875"/>
    </row>
    <row r="70" spans="1:20" ht="24.95" customHeight="1">
      <c r="E70" s="1108" t="str">
        <f>R3</f>
        <v>Committee Expenses</v>
      </c>
      <c r="F70" s="1109"/>
      <c r="G70" s="1110"/>
      <c r="H70" s="814">
        <f>R50</f>
        <v>0</v>
      </c>
      <c r="I70" s="814"/>
      <c r="J70" s="1020">
        <f>H70+Oct!J70</f>
        <v>0</v>
      </c>
      <c r="K70" s="1020"/>
      <c r="L70" s="759"/>
      <c r="M70" s="677"/>
      <c r="N70" s="678"/>
      <c r="O70" s="874"/>
      <c r="P70" s="875"/>
      <c r="Q70" s="677"/>
      <c r="R70" s="679"/>
      <c r="S70" s="874"/>
      <c r="T70" s="875"/>
    </row>
    <row r="71" spans="1:20" ht="24.95" customHeight="1">
      <c r="E71" s="1108" t="str">
        <f>S3</f>
        <v>Conventions/ Conferences</v>
      </c>
      <c r="F71" s="1109"/>
      <c r="G71" s="1110"/>
      <c r="H71" s="814">
        <f>S50</f>
        <v>0</v>
      </c>
      <c r="I71" s="814"/>
      <c r="J71" s="1020">
        <f>H71+Oct!J71</f>
        <v>0</v>
      </c>
      <c r="K71" s="1020"/>
      <c r="L71" s="759"/>
      <c r="M71" s="677"/>
      <c r="N71" s="678"/>
      <c r="O71" s="874"/>
      <c r="P71" s="875"/>
      <c r="Q71" s="677"/>
      <c r="R71" s="679"/>
      <c r="S71" s="874"/>
      <c r="T71" s="875"/>
    </row>
    <row r="72" spans="1:20" ht="24.95" customHeight="1">
      <c r="E72" s="1108" t="str">
        <f>T3</f>
        <v>Education</v>
      </c>
      <c r="F72" s="1109"/>
      <c r="G72" s="1110"/>
      <c r="H72" s="814">
        <f>T50</f>
        <v>0</v>
      </c>
      <c r="I72" s="814"/>
      <c r="J72" s="1020">
        <f>H72+Oct!J72</f>
        <v>0</v>
      </c>
      <c r="K72" s="1020"/>
      <c r="L72" s="759"/>
      <c r="M72" s="677"/>
      <c r="N72" s="678"/>
      <c r="O72" s="874"/>
      <c r="P72" s="875"/>
      <c r="Q72" s="677"/>
      <c r="R72" s="679"/>
      <c r="S72" s="874"/>
      <c r="T72" s="875"/>
    </row>
    <row r="73" spans="1:20" ht="29.25" customHeight="1">
      <c r="E73" s="1108" t="str">
        <f>U3</f>
        <v>Contributions/ Donations</v>
      </c>
      <c r="F73" s="1109"/>
      <c r="G73" s="1110"/>
      <c r="H73" s="814">
        <f>U50</f>
        <v>0</v>
      </c>
      <c r="I73" s="814"/>
      <c r="J73" s="1020">
        <f>H73+Oct!J73</f>
        <v>0</v>
      </c>
      <c r="K73" s="1020"/>
      <c r="L73" s="759"/>
      <c r="M73" s="677"/>
      <c r="N73" s="678"/>
      <c r="O73" s="874"/>
      <c r="P73" s="875"/>
      <c r="Q73" s="677"/>
      <c r="R73" s="679"/>
      <c r="S73" s="874"/>
      <c r="T73" s="875"/>
    </row>
    <row r="74" spans="1:20" ht="24.75" customHeight="1" thickBot="1">
      <c r="E74" s="976" t="str">
        <f>V3</f>
        <v>Other</v>
      </c>
      <c r="F74" s="977"/>
      <c r="G74" s="977"/>
      <c r="H74" s="927">
        <f>V50</f>
        <v>0</v>
      </c>
      <c r="I74" s="927"/>
      <c r="J74" s="1026">
        <f>H74+Oct!J74</f>
        <v>0</v>
      </c>
      <c r="K74" s="1026"/>
      <c r="L74" s="759"/>
      <c r="M74" s="677"/>
      <c r="N74" s="678"/>
      <c r="O74" s="874"/>
      <c r="P74" s="875"/>
      <c r="Q74" s="677"/>
      <c r="R74" s="679"/>
      <c r="S74" s="874"/>
      <c r="T74" s="875"/>
    </row>
    <row r="75" spans="1:20" ht="24.75" customHeight="1" thickBot="1">
      <c r="B75" s="681"/>
      <c r="C75" s="681"/>
      <c r="D75" s="681"/>
      <c r="E75" s="928" t="str">
        <f>Jan!E75</f>
        <v>Total Expenses:</v>
      </c>
      <c r="F75" s="929"/>
      <c r="G75" s="930"/>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989" t="str">
        <f>Jan!E76</f>
        <v>Surplus (Deficit) for the Period:</v>
      </c>
      <c r="F76" s="990"/>
      <c r="G76" s="991"/>
      <c r="H76" s="964">
        <f>H60-H75</f>
        <v>0</v>
      </c>
      <c r="I76" s="965"/>
      <c r="J76" s="955"/>
      <c r="K76" s="956"/>
      <c r="L76" s="759"/>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9"/>
      <c r="M77" s="677"/>
      <c r="N77" s="682"/>
      <c r="O77" s="971"/>
      <c r="P77" s="972"/>
      <c r="Q77" s="677"/>
      <c r="R77" s="683"/>
      <c r="S77" s="1024"/>
      <c r="T77" s="1556"/>
    </row>
    <row r="78" spans="1:20" ht="24.75" customHeight="1" thickBot="1">
      <c r="A78" s="684"/>
      <c r="B78" s="685"/>
      <c r="C78" s="685"/>
      <c r="D78" s="685"/>
      <c r="E78" s="686"/>
      <c r="F78" s="686"/>
      <c r="G78" s="686"/>
      <c r="H78" s="686"/>
      <c r="I78" s="686"/>
      <c r="J78" s="686"/>
      <c r="K78" s="686"/>
      <c r="L78" s="755"/>
      <c r="M78" s="677"/>
      <c r="N78" s="682"/>
      <c r="O78" s="940"/>
      <c r="P78" s="941"/>
      <c r="Q78" s="677"/>
      <c r="R78" s="683"/>
      <c r="S78" s="1023"/>
      <c r="T78" s="1556"/>
    </row>
    <row r="79" spans="1:20" ht="30" customHeight="1">
      <c r="E79" s="467"/>
      <c r="F79" s="468"/>
      <c r="G79" s="468"/>
      <c r="H79" s="468"/>
      <c r="I79" s="468"/>
      <c r="J79" s="468"/>
      <c r="K79" s="687"/>
      <c r="L79" s="755"/>
      <c r="M79" s="677"/>
      <c r="N79" s="682"/>
      <c r="O79" s="940"/>
      <c r="P79" s="941"/>
      <c r="Q79" s="677"/>
      <c r="R79" s="683"/>
      <c r="S79" s="1023"/>
      <c r="T79" s="1556"/>
    </row>
    <row r="80" spans="1:20" ht="30" customHeight="1">
      <c r="E80" s="921" t="s">
        <v>20</v>
      </c>
      <c r="F80" s="922"/>
      <c r="G80" s="922"/>
      <c r="H80" s="922"/>
      <c r="I80" s="922"/>
      <c r="J80" s="923"/>
      <c r="K80" s="924"/>
      <c r="L80" s="755"/>
      <c r="M80" s="677"/>
      <c r="N80" s="682"/>
      <c r="O80" s="940"/>
      <c r="P80" s="941"/>
      <c r="Q80" s="677"/>
      <c r="R80" s="683"/>
      <c r="S80" s="1023"/>
      <c r="T80" s="1556"/>
    </row>
    <row r="81" spans="1:21" ht="24.75" customHeight="1">
      <c r="E81" s="688"/>
      <c r="K81" s="689"/>
      <c r="L81" s="755"/>
      <c r="M81" s="677"/>
      <c r="N81" s="682"/>
      <c r="O81" s="940"/>
      <c r="P81" s="941"/>
      <c r="Q81" s="677"/>
      <c r="R81" s="683"/>
      <c r="S81" s="1023"/>
      <c r="T81" s="1556"/>
    </row>
    <row r="82" spans="1:21" ht="24.75" customHeight="1" thickBot="1">
      <c r="E82" s="958" t="s">
        <v>23</v>
      </c>
      <c r="F82" s="959"/>
      <c r="G82" s="959"/>
      <c r="H82" s="959"/>
      <c r="I82" s="959"/>
      <c r="J82" s="474"/>
      <c r="K82" s="690"/>
      <c r="L82" s="756"/>
      <c r="M82" s="677"/>
      <c r="N82" s="682"/>
      <c r="O82" s="940"/>
      <c r="P82" s="941"/>
      <c r="Q82" s="677"/>
      <c r="R82" s="683"/>
      <c r="S82" s="1023"/>
      <c r="T82" s="1556"/>
    </row>
    <row r="83" spans="1:21" ht="24.75" customHeight="1">
      <c r="A83" s="978" t="s">
        <v>98</v>
      </c>
      <c r="B83" s="979"/>
      <c r="C83" s="979"/>
      <c r="D83" s="979"/>
      <c r="E83" s="980"/>
      <c r="F83" s="980"/>
      <c r="G83" s="980"/>
      <c r="H83" s="980"/>
      <c r="I83" s="980"/>
      <c r="J83" s="980"/>
      <c r="K83" s="980"/>
      <c r="L83" s="981"/>
      <c r="M83" s="677"/>
      <c r="N83" s="682"/>
      <c r="O83" s="940"/>
      <c r="P83" s="941"/>
      <c r="Q83" s="677"/>
      <c r="R83" s="683"/>
      <c r="S83" s="1023"/>
      <c r="T83" s="1556"/>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940"/>
      <c r="P84" s="941"/>
      <c r="Q84" s="677"/>
      <c r="R84" s="683"/>
      <c r="S84" s="1023"/>
      <c r="T84" s="1556"/>
    </row>
    <row r="85" spans="1:21" ht="24.75" customHeight="1" thickBot="1">
      <c r="A85" s="836"/>
      <c r="B85" s="837"/>
      <c r="C85" s="837"/>
      <c r="D85" s="837"/>
      <c r="E85" s="833"/>
      <c r="F85" s="829"/>
      <c r="G85" s="829"/>
      <c r="H85" s="829"/>
      <c r="I85" s="832"/>
      <c r="J85" s="833"/>
      <c r="K85" s="832"/>
      <c r="L85" s="934"/>
      <c r="M85" s="677"/>
      <c r="N85" s="682"/>
      <c r="O85" s="940"/>
      <c r="P85" s="941"/>
      <c r="Q85" s="677"/>
      <c r="R85" s="683"/>
      <c r="S85" s="1023"/>
      <c r="T85" s="1556"/>
    </row>
    <row r="86" spans="1:21" ht="23.25" customHeight="1" thickBot="1">
      <c r="A86" s="825"/>
      <c r="B86" s="826"/>
      <c r="C86" s="826"/>
      <c r="D86" s="826"/>
      <c r="E86" s="827"/>
      <c r="F86" s="691"/>
      <c r="G86" s="692"/>
      <c r="H86" s="693"/>
      <c r="I86" s="866"/>
      <c r="J86" s="867"/>
      <c r="K86" s="935">
        <f>+F86+I86</f>
        <v>0</v>
      </c>
      <c r="L86" s="936"/>
      <c r="M86" s="677"/>
      <c r="N86" s="694"/>
      <c r="O86" s="962"/>
      <c r="P86" s="963"/>
      <c r="Q86" s="695"/>
      <c r="R86" s="696"/>
      <c r="S86" s="1025"/>
      <c r="T86" s="1557"/>
    </row>
    <row r="87" spans="1:21" ht="23.25" customHeight="1" thickBot="1">
      <c r="A87" s="820"/>
      <c r="B87" s="821"/>
      <c r="C87" s="821"/>
      <c r="D87" s="821"/>
      <c r="E87" s="822"/>
      <c r="F87" s="697"/>
      <c r="G87" s="698"/>
      <c r="H87" s="699"/>
      <c r="I87" s="823"/>
      <c r="J87" s="824"/>
      <c r="K87" s="967">
        <f t="shared" ref="K87:K92" si="7">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7"/>
        <v>0</v>
      </c>
      <c r="L88" s="920"/>
      <c r="M88" s="703"/>
      <c r="N88" s="942" t="s">
        <v>107</v>
      </c>
      <c r="O88" s="943"/>
      <c r="P88" s="944"/>
      <c r="Q88" s="733">
        <f>Q54+Q55-Q87</f>
        <v>0</v>
      </c>
    </row>
    <row r="89" spans="1:21" ht="23.25" customHeight="1">
      <c r="A89" s="820"/>
      <c r="B89" s="821"/>
      <c r="C89" s="821"/>
      <c r="D89" s="821"/>
      <c r="E89" s="822"/>
      <c r="F89" s="697"/>
      <c r="G89" s="705"/>
      <c r="H89" s="699"/>
      <c r="I89" s="823"/>
      <c r="J89" s="824"/>
      <c r="K89" s="967">
        <f t="shared" si="7"/>
        <v>0</v>
      </c>
      <c r="L89" s="920"/>
      <c r="M89" s="706"/>
      <c r="N89" s="982" t="s">
        <v>108</v>
      </c>
      <c r="O89" s="983"/>
      <c r="P89" s="983"/>
      <c r="Q89" s="811"/>
    </row>
    <row r="90" spans="1:21" ht="23.25" customHeight="1">
      <c r="A90" s="820"/>
      <c r="B90" s="821"/>
      <c r="C90" s="821"/>
      <c r="D90" s="821"/>
      <c r="E90" s="822"/>
      <c r="F90" s="697"/>
      <c r="G90" s="705"/>
      <c r="H90" s="699"/>
      <c r="I90" s="823"/>
      <c r="J90" s="824"/>
      <c r="K90" s="967">
        <f t="shared" si="7"/>
        <v>0</v>
      </c>
      <c r="L90" s="920"/>
      <c r="M90" s="706"/>
      <c r="N90" s="810"/>
      <c r="O90" s="984"/>
      <c r="P90" s="984"/>
      <c r="Q90" s="985"/>
    </row>
    <row r="91" spans="1:21" ht="23.25" customHeight="1" thickBot="1">
      <c r="A91" s="820"/>
      <c r="B91" s="821"/>
      <c r="C91" s="821"/>
      <c r="D91" s="821"/>
      <c r="E91" s="822"/>
      <c r="F91" s="697"/>
      <c r="G91" s="705"/>
      <c r="H91" s="699"/>
      <c r="I91" s="823"/>
      <c r="J91" s="824"/>
      <c r="K91" s="967">
        <f t="shared" si="7"/>
        <v>0</v>
      </c>
      <c r="L91" s="920"/>
      <c r="M91" s="707"/>
      <c r="N91" s="986"/>
      <c r="O91" s="987"/>
      <c r="P91" s="987"/>
      <c r="Q91" s="988"/>
    </row>
    <row r="92" spans="1:21" ht="23.25" customHeight="1">
      <c r="A92" s="820"/>
      <c r="B92" s="821"/>
      <c r="C92" s="821"/>
      <c r="D92" s="821"/>
      <c r="E92" s="822"/>
      <c r="F92" s="697"/>
      <c r="G92" s="705"/>
      <c r="H92" s="699"/>
      <c r="I92" s="823"/>
      <c r="J92" s="824"/>
      <c r="K92" s="967">
        <f t="shared" si="7"/>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ofaYeXb9oknC4MGGHDs0qW592EtwpbPttGlOppd9G/AycTIQaV6/6L6AWmtAIf0wPwZ/BysTmBkDB2NgRlPhuw==" saltValue="GBjThTb4YicX1rQhId98GQ=="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50</v>
      </c>
      <c r="G1" s="851"/>
      <c r="H1" s="904" t="s">
        <v>51</v>
      </c>
      <c r="I1" s="904"/>
      <c r="J1" s="904"/>
      <c r="K1" s="904"/>
      <c r="L1" s="904"/>
      <c r="M1" s="904"/>
      <c r="N1" s="904"/>
      <c r="O1" s="904"/>
      <c r="P1" s="904"/>
      <c r="Q1" s="904"/>
      <c r="R1" s="904"/>
      <c r="S1" s="904"/>
      <c r="T1" s="904"/>
      <c r="U1" s="904"/>
      <c r="V1" s="904"/>
      <c r="X1" s="591"/>
    </row>
    <row r="2" spans="1:24" ht="30" customHeight="1" thickTop="1" thickBot="1">
      <c r="A2" s="858" t="s">
        <v>52</v>
      </c>
      <c r="B2" s="859"/>
      <c r="C2" s="912" t="s">
        <v>126</v>
      </c>
      <c r="D2" s="913"/>
      <c r="E2" s="589">
        <f>'BEGIN HERE'!J6</f>
        <v>0</v>
      </c>
      <c r="F2" s="1015" t="str">
        <f>Jan!F2</f>
        <v>BANK</v>
      </c>
      <c r="G2" s="865"/>
      <c r="H2" s="916" t="str">
        <f>Jan!H2</f>
        <v>INCOME</v>
      </c>
      <c r="I2" s="917"/>
      <c r="J2" s="909" t="str">
        <f>Jan!J2</f>
        <v>EXPENSES</v>
      </c>
      <c r="K2" s="910"/>
      <c r="L2" s="910"/>
      <c r="M2" s="910"/>
      <c r="N2" s="910"/>
      <c r="O2" s="910"/>
      <c r="P2" s="910"/>
      <c r="Q2" s="910"/>
      <c r="R2" s="910"/>
      <c r="S2" s="910"/>
      <c r="T2" s="910"/>
      <c r="U2" s="910"/>
      <c r="V2" s="911"/>
      <c r="X2" s="591" t="s">
        <v>57</v>
      </c>
    </row>
    <row r="3" spans="1:24" s="597" customFormat="1" ht="48" customHeight="1" thickBot="1">
      <c r="A3" s="609" t="s">
        <v>58</v>
      </c>
      <c r="B3" s="593" t="s">
        <v>59</v>
      </c>
      <c r="C3" s="594" t="s">
        <v>60</v>
      </c>
      <c r="D3" s="810" t="s">
        <v>61</v>
      </c>
      <c r="E3" s="811"/>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16"/>
      <c r="E4" s="1017"/>
      <c r="F4" s="601">
        <f>SUM(H4:I4)</f>
        <v>0</v>
      </c>
      <c r="G4" s="602">
        <f t="shared" ref="G4:G19" si="0">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2.5"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2.5"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2.5"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2.5"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2.5" customHeight="1">
      <c r="A10" s="629"/>
      <c r="B10" s="714"/>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2.5"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2.5"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2.5"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2.5"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2.5"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c r="U15" s="636"/>
      <c r="V15" s="637"/>
    </row>
    <row r="16" spans="1:24" ht="22.5"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2.5"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2.5" customHeight="1">
      <c r="A18" s="629"/>
      <c r="B18" s="630"/>
      <c r="C18" s="631"/>
      <c r="D18" s="891"/>
      <c r="E18" s="892"/>
      <c r="F18" s="601">
        <f t="shared" si="1"/>
        <v>0</v>
      </c>
      <c r="G18" s="602">
        <f t="shared" si="0"/>
        <v>0</v>
      </c>
      <c r="H18" s="611"/>
      <c r="I18" s="637"/>
      <c r="J18" s="634"/>
      <c r="K18" s="635"/>
      <c r="L18" s="635"/>
      <c r="M18" s="635"/>
      <c r="N18" s="635"/>
      <c r="O18" s="635"/>
      <c r="P18" s="635"/>
      <c r="Q18" s="635"/>
      <c r="R18" s="635"/>
      <c r="S18" s="635"/>
      <c r="T18" s="636"/>
      <c r="U18" s="636"/>
      <c r="V18" s="637"/>
    </row>
    <row r="19" spans="1:22" ht="22.5" customHeight="1">
      <c r="A19" s="629"/>
      <c r="B19" s="630"/>
      <c r="C19" s="631"/>
      <c r="D19" s="891"/>
      <c r="E19" s="892"/>
      <c r="F19" s="601">
        <f t="shared" si="1"/>
        <v>0</v>
      </c>
      <c r="G19" s="602">
        <f t="shared" si="0"/>
        <v>0</v>
      </c>
      <c r="H19" s="611"/>
      <c r="I19" s="637"/>
      <c r="J19" s="634"/>
      <c r="K19" s="635"/>
      <c r="L19" s="635"/>
      <c r="M19" s="635"/>
      <c r="N19" s="635"/>
      <c r="O19" s="635"/>
      <c r="P19" s="635"/>
      <c r="Q19" s="635"/>
      <c r="R19" s="635"/>
      <c r="S19" s="635"/>
      <c r="T19" s="636"/>
      <c r="U19" s="636"/>
      <c r="V19" s="637"/>
    </row>
    <row r="20" spans="1:22" ht="22.5" customHeight="1">
      <c r="A20" s="629"/>
      <c r="B20" s="630"/>
      <c r="C20" s="631"/>
      <c r="D20" s="891"/>
      <c r="E20" s="892"/>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1"/>
      <c r="E21" s="892"/>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1"/>
      <c r="E22" s="892"/>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1"/>
      <c r="E23" s="892"/>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860"/>
      <c r="E37" s="861"/>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860"/>
      <c r="E38" s="861"/>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860"/>
      <c r="E39" s="861"/>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860"/>
      <c r="E40" s="861"/>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860"/>
      <c r="E41" s="861"/>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860"/>
      <c r="E42" s="861"/>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860"/>
      <c r="E43" s="861"/>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860"/>
      <c r="E44" s="861"/>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860"/>
      <c r="E45" s="861"/>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860"/>
      <c r="E46" s="861"/>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860"/>
      <c r="E47" s="861"/>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860"/>
      <c r="E48" s="861"/>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860"/>
      <c r="E49" s="861"/>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00" t="s">
        <v>78</v>
      </c>
      <c r="E50" s="901"/>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3" t="s">
        <v>79</v>
      </c>
      <c r="B51" s="894"/>
      <c r="C51" s="894"/>
      <c r="D51" s="895"/>
      <c r="E51" s="722">
        <f>Jan!E51</f>
        <v>0</v>
      </c>
      <c r="F51" s="1111" t="str">
        <f>Jan!F51</f>
        <v>TOTAL INCOME:</v>
      </c>
      <c r="G51" s="1008"/>
      <c r="H51" s="838">
        <f>I50+H50</f>
        <v>0</v>
      </c>
      <c r="I51" s="839"/>
      <c r="J51" s="1042"/>
      <c r="K51" s="1043"/>
      <c r="L51" s="1043"/>
      <c r="M51" s="723"/>
      <c r="N51" s="1044" t="str">
        <f>Jan!N51</f>
        <v>TOTAL EXPENSES:</v>
      </c>
      <c r="O51" s="1008"/>
      <c r="P51" s="1018">
        <f>SUM(J50:V50)</f>
        <v>0</v>
      </c>
      <c r="Q51" s="1019"/>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843" t="str">
        <f>Jan!E53</f>
        <v>TREASURER'S REPORT TO THE MEMBERSHIP</v>
      </c>
      <c r="F53" s="844"/>
      <c r="G53" s="844"/>
      <c r="H53" s="845"/>
      <c r="I53" s="846"/>
      <c r="J53" s="1049" t="str">
        <f>C2</f>
        <v>December</v>
      </c>
      <c r="K53" s="1050"/>
      <c r="L53" s="655">
        <f>'BEGIN HERE'!J6</f>
        <v>0</v>
      </c>
      <c r="M53" s="844" t="str">
        <f>Jan!M53</f>
        <v>BANK RECONCILIATION</v>
      </c>
      <c r="N53" s="844"/>
      <c r="O53" s="844"/>
      <c r="P53" s="890"/>
      <c r="Q53" s="656" t="str">
        <f>J53</f>
        <v>December</v>
      </c>
      <c r="R53" s="655">
        <f>L53</f>
        <v>0</v>
      </c>
    </row>
    <row r="54" spans="1:22" ht="46.5" customHeight="1" thickBot="1">
      <c r="B54" s="664"/>
      <c r="C54" s="664"/>
      <c r="D54" s="664"/>
      <c r="E54" s="898" t="s">
        <v>84</v>
      </c>
      <c r="F54" s="899"/>
      <c r="G54" s="659"/>
      <c r="H54" s="896" t="s">
        <v>85</v>
      </c>
      <c r="I54" s="897"/>
      <c r="J54" s="1045"/>
      <c r="K54" s="1046"/>
      <c r="L54" s="757"/>
      <c r="M54" s="887" t="s">
        <v>86</v>
      </c>
      <c r="N54" s="888"/>
      <c r="O54" s="888"/>
      <c r="P54" s="889"/>
      <c r="Q54" s="660"/>
      <c r="R54" s="597"/>
    </row>
    <row r="55" spans="1:22" ht="36" customHeight="1" thickBot="1">
      <c r="A55" s="663"/>
      <c r="B55" s="664"/>
      <c r="C55" s="664"/>
      <c r="D55" s="664"/>
      <c r="E55" s="665"/>
      <c r="F55" s="666"/>
      <c r="G55" s="666"/>
      <c r="H55" s="667"/>
      <c r="I55" s="667"/>
      <c r="J55" s="666"/>
      <c r="K55" s="728"/>
      <c r="L55" s="750"/>
      <c r="M55" s="669" t="str">
        <f>Jan!M55</f>
        <v>Add</v>
      </c>
      <c r="N55" s="887" t="str">
        <f>Jan!N55</f>
        <v>Income Not Recorded on Statement:</v>
      </c>
      <c r="O55" s="888"/>
      <c r="P55" s="889"/>
      <c r="Q55" s="660"/>
      <c r="R55" s="597"/>
    </row>
    <row r="56" spans="1:22" ht="30" customHeight="1" thickBot="1">
      <c r="D56" s="664"/>
      <c r="E56" s="840" t="s">
        <v>113</v>
      </c>
      <c r="F56" s="841"/>
      <c r="G56" s="841"/>
      <c r="H56" s="841"/>
      <c r="I56" s="842"/>
      <c r="J56" s="949">
        <f>Nov!J77</f>
        <v>0</v>
      </c>
      <c r="K56" s="950"/>
      <c r="L56" s="750"/>
      <c r="M56" s="672" t="str">
        <f>Jan!M56</f>
        <v>Deduct</v>
      </c>
      <c r="N56" s="876" t="str">
        <f>Jan!N56</f>
        <v>Outstanding Cheques</v>
      </c>
      <c r="O56" s="877"/>
      <c r="P56" s="878"/>
      <c r="Q56" s="673"/>
      <c r="R56" s="883" t="s">
        <v>92</v>
      </c>
      <c r="S56" s="884"/>
      <c r="T56" s="885"/>
    </row>
    <row r="57" spans="1:22" ht="37.5" customHeight="1" thickBot="1">
      <c r="A57" s="855"/>
      <c r="B57" s="855"/>
      <c r="C57" s="855"/>
      <c r="D57" s="855"/>
      <c r="E57" s="852" t="str">
        <f>Jan!E57</f>
        <v>INCOME</v>
      </c>
      <c r="F57" s="853"/>
      <c r="G57" s="854"/>
      <c r="H57" s="852" t="str">
        <f>C2</f>
        <v>December</v>
      </c>
      <c r="I57" s="854"/>
      <c r="J57" s="953" t="str">
        <f>Jan!J57</f>
        <v>Year to Date</v>
      </c>
      <c r="K57" s="1062"/>
      <c r="L57" s="758"/>
      <c r="M57" s="674" t="s">
        <v>94</v>
      </c>
      <c r="N57" s="675" t="str">
        <f>Jan!N57</f>
        <v>Cheque No.</v>
      </c>
      <c r="O57" s="882" t="str">
        <f>Jan!O57</f>
        <v>Amount</v>
      </c>
      <c r="P57" s="1554"/>
      <c r="Q57" s="674" t="s">
        <v>94</v>
      </c>
      <c r="R57" s="676" t="str">
        <f>Jan!R57</f>
        <v>Cheque No.</v>
      </c>
      <c r="S57" s="886" t="str">
        <f>Jan!S57</f>
        <v>Amount</v>
      </c>
      <c r="T57" s="1555"/>
    </row>
    <row r="58" spans="1:22" ht="24.95" customHeight="1">
      <c r="A58" s="855"/>
      <c r="B58" s="855"/>
      <c r="C58" s="855"/>
      <c r="D58" s="855"/>
      <c r="E58" s="856" t="str">
        <f>H3</f>
        <v>Dues</v>
      </c>
      <c r="F58" s="857"/>
      <c r="G58" s="857"/>
      <c r="H58" s="881">
        <f>H50</f>
        <v>0</v>
      </c>
      <c r="I58" s="881"/>
      <c r="J58" s="970">
        <f>H58+Nov!J58</f>
        <v>0</v>
      </c>
      <c r="K58" s="970"/>
      <c r="L58" s="759"/>
      <c r="M58" s="677"/>
      <c r="N58" s="678"/>
      <c r="O58" s="874"/>
      <c r="P58" s="875"/>
      <c r="Q58" s="677"/>
      <c r="R58" s="679"/>
      <c r="S58" s="874"/>
      <c r="T58" s="875"/>
    </row>
    <row r="59" spans="1:22" ht="24.95" customHeight="1" thickBot="1">
      <c r="A59" s="855"/>
      <c r="B59" s="855"/>
      <c r="C59" s="855"/>
      <c r="D59" s="855"/>
      <c r="E59" s="976" t="str">
        <f>I3</f>
        <v>Other</v>
      </c>
      <c r="F59" s="977"/>
      <c r="G59" s="977"/>
      <c r="H59" s="927">
        <f>I50</f>
        <v>0</v>
      </c>
      <c r="I59" s="927"/>
      <c r="J59" s="1026">
        <f>H59+Nov!J59</f>
        <v>0</v>
      </c>
      <c r="K59" s="1026"/>
      <c r="L59" s="759"/>
      <c r="M59" s="677"/>
      <c r="N59" s="678"/>
      <c r="O59" s="874"/>
      <c r="P59" s="875"/>
      <c r="Q59" s="677"/>
      <c r="R59" s="679"/>
      <c r="S59" s="874"/>
      <c r="T59" s="875"/>
    </row>
    <row r="60" spans="1:22" ht="30.75" customHeight="1" thickBot="1">
      <c r="B60" s="664"/>
      <c r="C60" s="664"/>
      <c r="D60" s="664"/>
      <c r="E60" s="993" t="str">
        <f>Jan!E60</f>
        <v>Total Income:</v>
      </c>
      <c r="F60" s="994"/>
      <c r="G60" s="995"/>
      <c r="H60" s="996">
        <f>SUM(H58:H59)</f>
        <v>0</v>
      </c>
      <c r="I60" s="997"/>
      <c r="J60" s="951">
        <f>SUM(J58:J59)</f>
        <v>0</v>
      </c>
      <c r="K60" s="952"/>
      <c r="L60" s="759"/>
      <c r="M60" s="677"/>
      <c r="N60" s="678"/>
      <c r="O60" s="874"/>
      <c r="P60" s="875"/>
      <c r="Q60" s="677"/>
      <c r="R60" s="679"/>
      <c r="S60" s="874"/>
      <c r="T60" s="875"/>
    </row>
    <row r="61" spans="1:22" ht="24.95" customHeight="1" thickBot="1">
      <c r="A61" s="855"/>
      <c r="B61" s="855"/>
      <c r="C61" s="855"/>
      <c r="D61" s="855"/>
      <c r="E61" s="852" t="str">
        <f>Jan!E61</f>
        <v>EXPENSES</v>
      </c>
      <c r="F61" s="853"/>
      <c r="G61" s="854"/>
      <c r="H61" s="1021" t="str">
        <f>C2</f>
        <v>December</v>
      </c>
      <c r="I61" s="1022"/>
      <c r="J61" s="1047" t="str">
        <f>J57</f>
        <v>Year to Date</v>
      </c>
      <c r="K61" s="1048"/>
      <c r="L61" s="759"/>
      <c r="M61" s="677"/>
      <c r="N61" s="678"/>
      <c r="O61" s="874"/>
      <c r="P61" s="875"/>
      <c r="Q61" s="677"/>
      <c r="R61" s="679"/>
      <c r="S61" s="874"/>
      <c r="T61" s="875"/>
    </row>
    <row r="62" spans="1:22" ht="24.95" customHeight="1">
      <c r="E62" s="856" t="str">
        <f>J3</f>
        <v>CUPE Per Capita</v>
      </c>
      <c r="F62" s="857"/>
      <c r="G62" s="857"/>
      <c r="H62" s="881">
        <f>J50</f>
        <v>0</v>
      </c>
      <c r="I62" s="881"/>
      <c r="J62" s="970">
        <f>H62+Nov!J62</f>
        <v>0</v>
      </c>
      <c r="K62" s="970"/>
      <c r="L62" s="759"/>
      <c r="M62" s="677"/>
      <c r="N62" s="678"/>
      <c r="O62" s="874"/>
      <c r="P62" s="875"/>
      <c r="Q62" s="677"/>
      <c r="R62" s="679"/>
      <c r="S62" s="874"/>
      <c r="T62" s="875"/>
    </row>
    <row r="63" spans="1:22" ht="24.95" customHeight="1">
      <c r="E63" s="815" t="str">
        <f>K3</f>
        <v>Affiliation Fees</v>
      </c>
      <c r="F63" s="816"/>
      <c r="G63" s="816"/>
      <c r="H63" s="814">
        <f>K50</f>
        <v>0</v>
      </c>
      <c r="I63" s="814"/>
      <c r="J63" s="1020">
        <f>H63+Nov!J63</f>
        <v>0</v>
      </c>
      <c r="K63" s="1020"/>
      <c r="L63" s="759"/>
      <c r="M63" s="677"/>
      <c r="N63" s="678"/>
      <c r="O63" s="874"/>
      <c r="P63" s="875"/>
      <c r="Q63" s="677"/>
      <c r="R63" s="679"/>
      <c r="S63" s="874"/>
      <c r="T63" s="875"/>
    </row>
    <row r="64" spans="1:22" ht="24.95" customHeight="1">
      <c r="E64" s="815" t="str">
        <f>L3</f>
        <v>Salaries</v>
      </c>
      <c r="F64" s="816"/>
      <c r="G64" s="816"/>
      <c r="H64" s="814">
        <f>L50</f>
        <v>0</v>
      </c>
      <c r="I64" s="814"/>
      <c r="J64" s="1020">
        <f>H64+Nov!J64</f>
        <v>0</v>
      </c>
      <c r="K64" s="1020"/>
      <c r="L64" s="759"/>
      <c r="M64" s="677"/>
      <c r="N64" s="678"/>
      <c r="O64" s="874"/>
      <c r="P64" s="875"/>
      <c r="Q64" s="677"/>
      <c r="R64" s="679"/>
      <c r="S64" s="874"/>
      <c r="T64" s="875"/>
    </row>
    <row r="65" spans="1:20" ht="24.95" customHeight="1">
      <c r="E65" s="815" t="str">
        <f>M3</f>
        <v>Operating Expenses</v>
      </c>
      <c r="F65" s="816"/>
      <c r="G65" s="816"/>
      <c r="H65" s="814">
        <f>M50</f>
        <v>0</v>
      </c>
      <c r="I65" s="814"/>
      <c r="J65" s="1020">
        <f>H65+Nov!J65</f>
        <v>0</v>
      </c>
      <c r="K65" s="1020"/>
      <c r="L65" s="759"/>
      <c r="M65" s="677"/>
      <c r="N65" s="678"/>
      <c r="O65" s="874"/>
      <c r="P65" s="875"/>
      <c r="Q65" s="677"/>
      <c r="R65" s="679"/>
      <c r="S65" s="874"/>
      <c r="T65" s="875"/>
    </row>
    <row r="66" spans="1:20" ht="24.95" customHeight="1">
      <c r="E66" s="815" t="str">
        <f>N3</f>
        <v>Special Purchases</v>
      </c>
      <c r="F66" s="816"/>
      <c r="G66" s="816"/>
      <c r="H66" s="814">
        <f>N50</f>
        <v>0</v>
      </c>
      <c r="I66" s="814"/>
      <c r="J66" s="1020">
        <f>H66+Nov!J66</f>
        <v>0</v>
      </c>
      <c r="K66" s="1020"/>
      <c r="L66" s="759"/>
      <c r="M66" s="677"/>
      <c r="N66" s="678"/>
      <c r="O66" s="874"/>
      <c r="P66" s="875"/>
      <c r="Q66" s="677"/>
      <c r="R66" s="679"/>
      <c r="S66" s="874"/>
      <c r="T66" s="875"/>
    </row>
    <row r="67" spans="1:20" ht="24.95" customHeight="1">
      <c r="E67" s="815" t="str">
        <f>O3</f>
        <v>Executive Expenses</v>
      </c>
      <c r="F67" s="816"/>
      <c r="G67" s="816"/>
      <c r="H67" s="814">
        <f>O50</f>
        <v>0</v>
      </c>
      <c r="I67" s="814"/>
      <c r="J67" s="1020">
        <f>H67+Nov!J67</f>
        <v>0</v>
      </c>
      <c r="K67" s="1020"/>
      <c r="L67" s="759"/>
      <c r="M67" s="677"/>
      <c r="N67" s="678"/>
      <c r="O67" s="874"/>
      <c r="P67" s="875"/>
      <c r="Q67" s="677"/>
      <c r="R67" s="679"/>
      <c r="S67" s="874"/>
      <c r="T67" s="875"/>
    </row>
    <row r="68" spans="1:20" ht="24.95" customHeight="1">
      <c r="E68" s="1108" t="str">
        <f>P3</f>
        <v>Bargaining Expenses</v>
      </c>
      <c r="F68" s="1109"/>
      <c r="G68" s="1110"/>
      <c r="H68" s="814">
        <f>P50</f>
        <v>0</v>
      </c>
      <c r="I68" s="814"/>
      <c r="J68" s="1020">
        <f>H68+Nov!J68</f>
        <v>0</v>
      </c>
      <c r="K68" s="1020"/>
      <c r="L68" s="759"/>
      <c r="M68" s="677"/>
      <c r="N68" s="678"/>
      <c r="O68" s="874"/>
      <c r="P68" s="875"/>
      <c r="Q68" s="677"/>
      <c r="R68" s="679"/>
      <c r="S68" s="874"/>
      <c r="T68" s="875"/>
    </row>
    <row r="69" spans="1:20" ht="24.95" customHeight="1">
      <c r="E69" s="815" t="str">
        <f>Q3</f>
        <v>Grievances/ Arbitration</v>
      </c>
      <c r="F69" s="816"/>
      <c r="G69" s="816"/>
      <c r="H69" s="814">
        <f>Q50</f>
        <v>0</v>
      </c>
      <c r="I69" s="814"/>
      <c r="J69" s="1020">
        <f>H69+Nov!J69</f>
        <v>0</v>
      </c>
      <c r="K69" s="1020"/>
      <c r="L69" s="759"/>
      <c r="M69" s="677"/>
      <c r="N69" s="678"/>
      <c r="O69" s="874"/>
      <c r="P69" s="875"/>
      <c r="Q69" s="677"/>
      <c r="R69" s="679"/>
      <c r="S69" s="874"/>
      <c r="T69" s="875"/>
    </row>
    <row r="70" spans="1:20" ht="24.95" customHeight="1">
      <c r="E70" s="1108" t="str">
        <f>R3</f>
        <v>Committee Expenses</v>
      </c>
      <c r="F70" s="1109"/>
      <c r="G70" s="1110"/>
      <c r="H70" s="814">
        <f>R50</f>
        <v>0</v>
      </c>
      <c r="I70" s="814"/>
      <c r="J70" s="1020">
        <f>H70+Nov!J70</f>
        <v>0</v>
      </c>
      <c r="K70" s="1020"/>
      <c r="L70" s="759"/>
      <c r="M70" s="677"/>
      <c r="N70" s="678"/>
      <c r="O70" s="874"/>
      <c r="P70" s="875"/>
      <c r="Q70" s="677"/>
      <c r="R70" s="679"/>
      <c r="S70" s="874"/>
      <c r="T70" s="875"/>
    </row>
    <row r="71" spans="1:20" ht="24.95" customHeight="1">
      <c r="E71" s="1108" t="str">
        <f>S3</f>
        <v>Conventions/ Conferences</v>
      </c>
      <c r="F71" s="1109"/>
      <c r="G71" s="1110"/>
      <c r="H71" s="814">
        <f>S50</f>
        <v>0</v>
      </c>
      <c r="I71" s="814"/>
      <c r="J71" s="1020">
        <f>H71+Nov!J71</f>
        <v>0</v>
      </c>
      <c r="K71" s="1020"/>
      <c r="L71" s="759"/>
      <c r="M71" s="677"/>
      <c r="N71" s="678"/>
      <c r="O71" s="874"/>
      <c r="P71" s="875"/>
      <c r="Q71" s="677"/>
      <c r="R71" s="679"/>
      <c r="S71" s="874"/>
      <c r="T71" s="875"/>
    </row>
    <row r="72" spans="1:20" ht="24.95" customHeight="1">
      <c r="E72" s="1108" t="str">
        <f>T3</f>
        <v>Education</v>
      </c>
      <c r="F72" s="1109"/>
      <c r="G72" s="1110"/>
      <c r="H72" s="814">
        <f>T50</f>
        <v>0</v>
      </c>
      <c r="I72" s="814"/>
      <c r="J72" s="1020">
        <f>H72+Nov!J72</f>
        <v>0</v>
      </c>
      <c r="K72" s="1020"/>
      <c r="L72" s="759"/>
      <c r="M72" s="677"/>
      <c r="N72" s="678"/>
      <c r="O72" s="874"/>
      <c r="P72" s="875"/>
      <c r="Q72" s="677"/>
      <c r="R72" s="679"/>
      <c r="S72" s="874"/>
      <c r="T72" s="875"/>
    </row>
    <row r="73" spans="1:20" ht="29.25" customHeight="1">
      <c r="E73" s="1108" t="str">
        <f>U3</f>
        <v>Contributions/ Donations</v>
      </c>
      <c r="F73" s="1109"/>
      <c r="G73" s="1110"/>
      <c r="H73" s="814">
        <f>U50</f>
        <v>0</v>
      </c>
      <c r="I73" s="814"/>
      <c r="J73" s="1020">
        <f>H73+Nov!J73</f>
        <v>0</v>
      </c>
      <c r="K73" s="1020"/>
      <c r="L73" s="759"/>
      <c r="M73" s="677"/>
      <c r="N73" s="678"/>
      <c r="O73" s="874"/>
      <c r="P73" s="875"/>
      <c r="Q73" s="677"/>
      <c r="R73" s="679"/>
      <c r="S73" s="874"/>
      <c r="T73" s="875"/>
    </row>
    <row r="74" spans="1:20" ht="24.75" customHeight="1" thickBot="1">
      <c r="E74" s="976" t="str">
        <f>V3</f>
        <v>Other</v>
      </c>
      <c r="F74" s="977"/>
      <c r="G74" s="977"/>
      <c r="H74" s="927">
        <f>V50</f>
        <v>0</v>
      </c>
      <c r="I74" s="927"/>
      <c r="J74" s="1026">
        <f>H74+Nov!J74</f>
        <v>0</v>
      </c>
      <c r="K74" s="1026"/>
      <c r="L74" s="759"/>
      <c r="M74" s="677"/>
      <c r="N74" s="678"/>
      <c r="O74" s="874"/>
      <c r="P74" s="875"/>
      <c r="Q74" s="677"/>
      <c r="R74" s="679"/>
      <c r="S74" s="874"/>
      <c r="T74" s="875"/>
    </row>
    <row r="75" spans="1:20" ht="24.75" customHeight="1" thickBot="1">
      <c r="B75" s="681"/>
      <c r="C75" s="681"/>
      <c r="D75" s="681"/>
      <c r="E75" s="928" t="str">
        <f>Jan!E75</f>
        <v>Total Expenses:</v>
      </c>
      <c r="F75" s="929"/>
      <c r="G75" s="930"/>
      <c r="H75" s="925">
        <f>SUM(H62:H74)</f>
        <v>0</v>
      </c>
      <c r="I75" s="926"/>
      <c r="J75" s="925">
        <f>SUM(J62:J74)</f>
        <v>0</v>
      </c>
      <c r="K75" s="957"/>
      <c r="L75" s="759"/>
      <c r="M75" s="677"/>
      <c r="N75" s="678"/>
      <c r="O75" s="874"/>
      <c r="P75" s="875"/>
      <c r="Q75" s="677"/>
      <c r="R75" s="679"/>
      <c r="S75" s="874"/>
      <c r="T75" s="875"/>
    </row>
    <row r="76" spans="1:20" ht="24.75" customHeight="1" thickBot="1">
      <c r="B76" s="681"/>
      <c r="C76" s="681"/>
      <c r="D76" s="681"/>
      <c r="E76" s="989" t="str">
        <f>Jan!E76</f>
        <v>Surplus (Deficit) for the Period:</v>
      </c>
      <c r="F76" s="990"/>
      <c r="G76" s="991"/>
      <c r="H76" s="964">
        <f>H60-H75</f>
        <v>0</v>
      </c>
      <c r="I76" s="965"/>
      <c r="J76" s="955"/>
      <c r="K76" s="956"/>
      <c r="L76" s="759"/>
      <c r="M76" s="677"/>
      <c r="N76" s="678"/>
      <c r="O76" s="874"/>
      <c r="P76" s="875"/>
      <c r="Q76" s="677"/>
      <c r="R76" s="679"/>
      <c r="S76" s="874"/>
      <c r="T76" s="875"/>
    </row>
    <row r="77" spans="1:20" ht="24.75" customHeight="1" thickBot="1">
      <c r="B77" s="681"/>
      <c r="C77" s="681"/>
      <c r="D77" s="681"/>
      <c r="E77" s="973" t="s">
        <v>15</v>
      </c>
      <c r="F77" s="974"/>
      <c r="G77" s="974"/>
      <c r="H77" s="974"/>
      <c r="I77" s="975"/>
      <c r="J77" s="931">
        <f>J56+H76</f>
        <v>0</v>
      </c>
      <c r="K77" s="932"/>
      <c r="L77" s="759"/>
      <c r="M77" s="677"/>
      <c r="N77" s="682"/>
      <c r="O77" s="874"/>
      <c r="P77" s="875"/>
      <c r="Q77" s="677"/>
      <c r="R77" s="683"/>
      <c r="S77" s="874"/>
      <c r="T77" s="875"/>
    </row>
    <row r="78" spans="1:20" ht="24.75" customHeight="1" thickBot="1">
      <c r="A78" s="684"/>
      <c r="B78" s="685"/>
      <c r="C78" s="685"/>
      <c r="D78" s="685"/>
      <c r="E78" s="686"/>
      <c r="F78" s="686"/>
      <c r="G78" s="686"/>
      <c r="H78" s="686"/>
      <c r="I78" s="686"/>
      <c r="J78" s="686"/>
      <c r="K78" s="686"/>
      <c r="L78" s="755"/>
      <c r="M78" s="677"/>
      <c r="N78" s="682"/>
      <c r="O78" s="874"/>
      <c r="P78" s="875"/>
      <c r="Q78" s="677"/>
      <c r="R78" s="683"/>
      <c r="S78" s="874"/>
      <c r="T78" s="875"/>
    </row>
    <row r="79" spans="1:20" ht="30" customHeight="1">
      <c r="E79" s="467"/>
      <c r="F79" s="468"/>
      <c r="G79" s="468"/>
      <c r="H79" s="468"/>
      <c r="I79" s="468"/>
      <c r="J79" s="468"/>
      <c r="K79" s="687"/>
      <c r="L79" s="755"/>
      <c r="M79" s="677"/>
      <c r="N79" s="682"/>
      <c r="O79" s="874"/>
      <c r="P79" s="875"/>
      <c r="Q79" s="677"/>
      <c r="R79" s="683"/>
      <c r="S79" s="874"/>
      <c r="T79" s="875"/>
    </row>
    <row r="80" spans="1:20" ht="30" customHeight="1">
      <c r="E80" s="921" t="s">
        <v>20</v>
      </c>
      <c r="F80" s="922"/>
      <c r="G80" s="922"/>
      <c r="H80" s="922"/>
      <c r="I80" s="922"/>
      <c r="J80" s="923"/>
      <c r="K80" s="924"/>
      <c r="L80" s="755"/>
      <c r="M80" s="677"/>
      <c r="N80" s="682"/>
      <c r="O80" s="874"/>
      <c r="P80" s="875"/>
      <c r="Q80" s="677"/>
      <c r="R80" s="683"/>
      <c r="S80" s="874"/>
      <c r="T80" s="875"/>
    </row>
    <row r="81" spans="1:21" ht="24.75" customHeight="1">
      <c r="E81" s="688"/>
      <c r="K81" s="689"/>
      <c r="L81" s="755"/>
      <c r="M81" s="677"/>
      <c r="N81" s="682"/>
      <c r="O81" s="874"/>
      <c r="P81" s="875"/>
      <c r="Q81" s="677"/>
      <c r="R81" s="683"/>
      <c r="S81" s="874"/>
      <c r="T81" s="875"/>
    </row>
    <row r="82" spans="1:21" ht="24.75" customHeight="1" thickBot="1">
      <c r="E82" s="958" t="s">
        <v>23</v>
      </c>
      <c r="F82" s="959"/>
      <c r="G82" s="959"/>
      <c r="H82" s="959"/>
      <c r="I82" s="959"/>
      <c r="J82" s="474"/>
      <c r="K82" s="690"/>
      <c r="L82" s="756"/>
      <c r="M82" s="677"/>
      <c r="N82" s="682"/>
      <c r="O82" s="874"/>
      <c r="P82" s="875"/>
      <c r="Q82" s="677"/>
      <c r="R82" s="683"/>
      <c r="S82" s="874"/>
      <c r="T82" s="875"/>
    </row>
    <row r="83" spans="1:21" ht="24.75" customHeight="1">
      <c r="A83" s="978" t="s">
        <v>98</v>
      </c>
      <c r="B83" s="979"/>
      <c r="C83" s="979"/>
      <c r="D83" s="979"/>
      <c r="E83" s="980"/>
      <c r="F83" s="980"/>
      <c r="G83" s="980"/>
      <c r="H83" s="980"/>
      <c r="I83" s="980"/>
      <c r="J83" s="980"/>
      <c r="K83" s="980"/>
      <c r="L83" s="981"/>
      <c r="M83" s="677"/>
      <c r="N83" s="682"/>
      <c r="O83" s="874"/>
      <c r="P83" s="875"/>
      <c r="Q83" s="677"/>
      <c r="R83" s="683"/>
      <c r="S83" s="874"/>
      <c r="T83" s="875"/>
    </row>
    <row r="84" spans="1:21" ht="24.75" customHeight="1">
      <c r="A84" s="834" t="s">
        <v>99</v>
      </c>
      <c r="B84" s="835"/>
      <c r="C84" s="835"/>
      <c r="D84" s="835"/>
      <c r="E84" s="831"/>
      <c r="F84" s="828" t="s">
        <v>100</v>
      </c>
      <c r="G84" s="828" t="s">
        <v>101</v>
      </c>
      <c r="H84" s="828" t="s">
        <v>102</v>
      </c>
      <c r="I84" s="830" t="s">
        <v>103</v>
      </c>
      <c r="J84" s="831"/>
      <c r="K84" s="830" t="s">
        <v>104</v>
      </c>
      <c r="L84" s="933"/>
      <c r="M84" s="677"/>
      <c r="N84" s="682"/>
      <c r="O84" s="874"/>
      <c r="P84" s="875"/>
      <c r="Q84" s="677"/>
      <c r="R84" s="683"/>
      <c r="S84" s="874"/>
      <c r="T84" s="875"/>
    </row>
    <row r="85" spans="1:21" ht="24.75" customHeight="1" thickBot="1">
      <c r="A85" s="836"/>
      <c r="B85" s="837"/>
      <c r="C85" s="837"/>
      <c r="D85" s="837"/>
      <c r="E85" s="833"/>
      <c r="F85" s="829"/>
      <c r="G85" s="829"/>
      <c r="H85" s="829"/>
      <c r="I85" s="832"/>
      <c r="J85" s="833"/>
      <c r="K85" s="832"/>
      <c r="L85" s="934"/>
      <c r="M85" s="677"/>
      <c r="N85" s="682"/>
      <c r="O85" s="874"/>
      <c r="P85" s="875"/>
      <c r="Q85" s="677"/>
      <c r="R85" s="683"/>
      <c r="S85" s="874"/>
      <c r="T85" s="875"/>
    </row>
    <row r="86" spans="1:21" ht="23.25" customHeight="1" thickBot="1">
      <c r="A86" s="825"/>
      <c r="B86" s="826"/>
      <c r="C86" s="826"/>
      <c r="D86" s="826"/>
      <c r="E86" s="827"/>
      <c r="F86" s="691"/>
      <c r="G86" s="692"/>
      <c r="H86" s="693"/>
      <c r="I86" s="866"/>
      <c r="J86" s="867"/>
      <c r="K86" s="935">
        <f>+F86+I86</f>
        <v>0</v>
      </c>
      <c r="L86" s="936"/>
      <c r="M86" s="677"/>
      <c r="N86" s="694"/>
      <c r="O86" s="874"/>
      <c r="P86" s="875"/>
      <c r="Q86" s="695"/>
      <c r="R86" s="696"/>
      <c r="S86" s="874"/>
      <c r="T86" s="875"/>
    </row>
    <row r="87" spans="1:21" ht="23.25" customHeight="1" thickBot="1">
      <c r="A87" s="820"/>
      <c r="B87" s="821"/>
      <c r="C87" s="821"/>
      <c r="D87" s="821"/>
      <c r="E87" s="822"/>
      <c r="F87" s="697"/>
      <c r="G87" s="698"/>
      <c r="H87" s="699"/>
      <c r="I87" s="968"/>
      <c r="J87" s="969"/>
      <c r="K87" s="967">
        <f t="shared" ref="K87:K92" si="6">F87+I87</f>
        <v>0</v>
      </c>
      <c r="L87" s="920"/>
      <c r="M87" s="700"/>
      <c r="N87" s="868" t="s">
        <v>105</v>
      </c>
      <c r="O87" s="869"/>
      <c r="P87" s="870"/>
      <c r="Q87" s="701">
        <f>SUM(O58:P86)+U87</f>
        <v>0</v>
      </c>
      <c r="R87" s="868" t="s">
        <v>106</v>
      </c>
      <c r="S87" s="869"/>
      <c r="T87" s="870"/>
      <c r="U87" s="702">
        <f>SUM(S58:T86)</f>
        <v>0</v>
      </c>
    </row>
    <row r="88" spans="1:21" ht="23.25" customHeight="1" thickBot="1">
      <c r="A88" s="820"/>
      <c r="B88" s="821"/>
      <c r="C88" s="821"/>
      <c r="D88" s="821"/>
      <c r="E88" s="822"/>
      <c r="F88" s="697"/>
      <c r="G88" s="698"/>
      <c r="H88" s="699"/>
      <c r="I88" s="968"/>
      <c r="J88" s="969"/>
      <c r="K88" s="967">
        <f t="shared" si="6"/>
        <v>0</v>
      </c>
      <c r="L88" s="920"/>
      <c r="M88" s="703"/>
      <c r="N88" s="942" t="s">
        <v>107</v>
      </c>
      <c r="O88" s="943"/>
      <c r="P88" s="944"/>
      <c r="Q88" s="704">
        <f>Q54+Q55-Q87</f>
        <v>0</v>
      </c>
    </row>
    <row r="89" spans="1:21" ht="23.25" customHeight="1">
      <c r="A89" s="820"/>
      <c r="B89" s="821"/>
      <c r="C89" s="821"/>
      <c r="D89" s="821"/>
      <c r="E89" s="822"/>
      <c r="F89" s="697"/>
      <c r="G89" s="705"/>
      <c r="H89" s="699"/>
      <c r="I89" s="968"/>
      <c r="J89" s="969"/>
      <c r="K89" s="967">
        <f t="shared" si="6"/>
        <v>0</v>
      </c>
      <c r="L89" s="920"/>
      <c r="M89" s="706"/>
      <c r="N89" s="982" t="s">
        <v>108</v>
      </c>
      <c r="O89" s="983"/>
      <c r="P89" s="983"/>
      <c r="Q89" s="811"/>
    </row>
    <row r="90" spans="1:21" ht="23.25" customHeight="1">
      <c r="A90" s="820"/>
      <c r="B90" s="821"/>
      <c r="C90" s="821"/>
      <c r="D90" s="821"/>
      <c r="E90" s="822"/>
      <c r="F90" s="697"/>
      <c r="G90" s="705"/>
      <c r="H90" s="699"/>
      <c r="I90" s="968"/>
      <c r="J90" s="969"/>
      <c r="K90" s="967">
        <f t="shared" si="6"/>
        <v>0</v>
      </c>
      <c r="L90" s="920"/>
      <c r="M90" s="706"/>
      <c r="N90" s="810"/>
      <c r="O90" s="984"/>
      <c r="P90" s="984"/>
      <c r="Q90" s="985"/>
    </row>
    <row r="91" spans="1:21" ht="23.25" customHeight="1" thickBot="1">
      <c r="A91" s="820"/>
      <c r="B91" s="821"/>
      <c r="C91" s="821"/>
      <c r="D91" s="821"/>
      <c r="E91" s="822"/>
      <c r="F91" s="697"/>
      <c r="G91" s="705"/>
      <c r="H91" s="699"/>
      <c r="I91" s="968"/>
      <c r="J91" s="969"/>
      <c r="K91" s="967">
        <f t="shared" si="6"/>
        <v>0</v>
      </c>
      <c r="L91" s="920"/>
      <c r="M91" s="707"/>
      <c r="N91" s="986"/>
      <c r="O91" s="987"/>
      <c r="P91" s="987"/>
      <c r="Q91" s="988"/>
    </row>
    <row r="92" spans="1:21" ht="23.25" customHeight="1">
      <c r="A92" s="820"/>
      <c r="B92" s="821"/>
      <c r="C92" s="821"/>
      <c r="D92" s="821"/>
      <c r="E92" s="822"/>
      <c r="F92" s="697"/>
      <c r="G92" s="705"/>
      <c r="H92" s="699"/>
      <c r="I92" s="968"/>
      <c r="J92" s="969"/>
      <c r="K92" s="967">
        <f t="shared" si="6"/>
        <v>0</v>
      </c>
      <c r="L92" s="920"/>
      <c r="M92" s="729"/>
      <c r="N92" s="1054" t="s">
        <v>109</v>
      </c>
      <c r="O92" s="1055"/>
      <c r="P92" s="1056"/>
      <c r="Q92" s="947">
        <f>J77-Q88</f>
        <v>0</v>
      </c>
    </row>
    <row r="93" spans="1:21" ht="23.25" customHeight="1" thickBot="1">
      <c r="A93" s="937" t="s">
        <v>110</v>
      </c>
      <c r="B93" s="938"/>
      <c r="C93" s="938"/>
      <c r="D93" s="938"/>
      <c r="E93" s="939"/>
      <c r="F93" s="708">
        <f>SUM(F86:F92)</f>
        <v>0</v>
      </c>
      <c r="G93" s="709"/>
      <c r="H93" s="710"/>
      <c r="I93" s="960">
        <f>SUM(I86:J92)</f>
        <v>0</v>
      </c>
      <c r="J93" s="961"/>
      <c r="K93" s="1040">
        <f>SUM(K86:L92)</f>
        <v>0</v>
      </c>
      <c r="L93" s="1041"/>
      <c r="M93" s="700"/>
      <c r="N93" s="1057" t="s">
        <v>111</v>
      </c>
      <c r="O93" s="1058"/>
      <c r="P93" s="1059"/>
      <c r="Q93" s="948"/>
    </row>
    <row r="94" spans="1:21" ht="18">
      <c r="A94" s="1039"/>
      <c r="B94" s="1039"/>
      <c r="C94" s="1039"/>
      <c r="D94" s="1039"/>
      <c r="E94" s="1039"/>
      <c r="F94" s="619"/>
      <c r="G94" s="60"/>
      <c r="H94" s="619"/>
      <c r="I94" s="1558"/>
      <c r="J94" s="1558"/>
      <c r="K94" s="1558"/>
      <c r="L94" s="1558"/>
    </row>
    <row r="95" spans="1:21" ht="18">
      <c r="A95" s="1039"/>
      <c r="B95" s="1039"/>
      <c r="C95" s="1039"/>
      <c r="D95" s="1039"/>
      <c r="E95" s="1039"/>
      <c r="F95" s="619"/>
      <c r="G95" s="60"/>
      <c r="H95" s="619"/>
      <c r="I95" s="1558"/>
      <c r="J95" s="1558"/>
      <c r="K95" s="1558"/>
      <c r="L95" s="1558"/>
    </row>
    <row r="96" spans="1:21" ht="18">
      <c r="A96" s="1039"/>
      <c r="B96" s="1039"/>
      <c r="C96" s="1039"/>
      <c r="D96" s="1039"/>
      <c r="E96" s="1039"/>
      <c r="F96" s="619"/>
      <c r="G96" s="60"/>
      <c r="H96" s="619"/>
      <c r="I96" s="1558"/>
      <c r="J96" s="1558"/>
      <c r="K96" s="1558"/>
      <c r="L96" s="1558"/>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8G36aRDykyjCsmCr19y4q0s/5k8svrLHKEZeYouGxkgIT8eoPk5fr3sNNsPulwgWI34Os7FtdXAB9rJgpFh3gw==" saltValue="W512Cg8GSZ/+12OLN7Nxxg=="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75" zoomScaleNormal="75" workbookViewId="0">
      <selection activeCell="U18" sqref="U18"/>
    </sheetView>
  </sheetViews>
  <sheetFormatPr defaultColWidth="9.140625" defaultRowHeight="12.75"/>
  <cols>
    <col min="1" max="1" width="12.140625" style="410" customWidth="1"/>
    <col min="2" max="2" width="17.7109375" style="410" customWidth="1"/>
    <col min="3" max="3" width="12.140625" style="410" customWidth="1"/>
    <col min="4" max="4" width="24.85546875" style="410" customWidth="1"/>
    <col min="5" max="5" width="15.5703125" style="410" customWidth="1"/>
    <col min="6" max="7" width="13.7109375" style="410" customWidth="1"/>
    <col min="8" max="8" width="20.5703125" style="410" customWidth="1"/>
    <col min="9" max="9" width="16.5703125" style="410" customWidth="1"/>
    <col min="10" max="10" width="16.85546875" style="23" customWidth="1"/>
    <col min="11" max="11" width="13.7109375" style="410" customWidth="1"/>
    <col min="12" max="12" width="16.85546875" style="410" customWidth="1"/>
    <col min="13" max="13" width="17" style="410" customWidth="1"/>
    <col min="14" max="14" width="14.5703125" style="410" customWidth="1"/>
    <col min="15" max="15" width="18.28515625" style="410" customWidth="1"/>
    <col min="16" max="16" width="15.140625" style="410" customWidth="1"/>
    <col min="17" max="17" width="10.7109375" style="410" customWidth="1"/>
    <col min="18" max="18" width="10.28515625" style="410" bestFit="1" customWidth="1"/>
    <col min="19" max="19" width="7" style="410" customWidth="1"/>
    <col min="20" max="20" width="12" style="410" customWidth="1"/>
    <col min="21" max="21" width="15.85546875" style="410" customWidth="1"/>
    <col min="22" max="31" width="9.140625" style="410"/>
    <col min="32" max="16384" width="9.140625" style="3"/>
  </cols>
  <sheetData>
    <row r="1" spans="1:18" ht="38.25" customHeight="1" thickBot="1">
      <c r="B1" s="411"/>
      <c r="C1" s="411"/>
      <c r="D1" s="411"/>
      <c r="E1" s="1116" t="s">
        <v>127</v>
      </c>
      <c r="F1" s="1116"/>
      <c r="G1" s="1116"/>
      <c r="H1" s="1116"/>
      <c r="I1" s="1116"/>
      <c r="J1" s="1116"/>
      <c r="K1" s="1116"/>
      <c r="L1" s="1116"/>
      <c r="M1" s="1116"/>
    </row>
    <row r="2" spans="1:18" ht="21.75" customHeight="1" thickBot="1">
      <c r="A2" s="412"/>
      <c r="B2" s="412"/>
      <c r="C2" s="412"/>
      <c r="D2" s="412"/>
      <c r="E2" s="412"/>
      <c r="F2" s="412"/>
      <c r="G2" s="1195" t="str">
        <f>Jan!C2</f>
        <v>January</v>
      </c>
      <c r="H2" s="1196"/>
      <c r="I2" s="1195" t="s">
        <v>128</v>
      </c>
      <c r="J2" s="1196"/>
      <c r="K2" s="1195" t="str">
        <f>Dec!C2</f>
        <v>December</v>
      </c>
      <c r="L2" s="1258"/>
      <c r="M2" s="1196"/>
      <c r="O2" s="1244" t="s">
        <v>129</v>
      </c>
      <c r="P2" s="1245"/>
      <c r="Q2" s="1245"/>
      <c r="R2" s="1246"/>
    </row>
    <row r="3" spans="1:18" ht="21.75" customHeight="1" thickBot="1">
      <c r="A3" s="412"/>
      <c r="B3" s="412"/>
      <c r="C3" s="412"/>
      <c r="D3" s="412"/>
      <c r="E3" s="412"/>
      <c r="F3" s="412"/>
      <c r="J3" s="410"/>
      <c r="O3" s="1247"/>
      <c r="P3" s="1248"/>
      <c r="Q3" s="1248"/>
      <c r="R3" s="1249"/>
    </row>
    <row r="4" spans="1:18" ht="30" customHeight="1" thickBot="1">
      <c r="A4" s="413"/>
      <c r="B4" s="1253" t="s">
        <v>130</v>
      </c>
      <c r="C4" s="1254"/>
      <c r="D4" s="414">
        <f>'BEGIN HERE'!J3</f>
        <v>0</v>
      </c>
      <c r="E4" s="25"/>
      <c r="F4" s="1267" t="s">
        <v>89</v>
      </c>
      <c r="G4" s="1268"/>
      <c r="H4" s="1268"/>
      <c r="I4" s="1268"/>
      <c r="J4" s="1268"/>
      <c r="K4" s="1269"/>
      <c r="L4" s="1259">
        <f>'BEGIN HERE'!J9</f>
        <v>0</v>
      </c>
      <c r="M4" s="1260"/>
      <c r="O4" s="1250"/>
      <c r="P4" s="1251"/>
      <c r="Q4" s="1251"/>
      <c r="R4" s="1252"/>
    </row>
    <row r="5" spans="1:18" ht="24.95" customHeight="1" thickBot="1">
      <c r="A5" s="25"/>
      <c r="B5" s="1253" t="s">
        <v>131</v>
      </c>
      <c r="C5" s="1254"/>
      <c r="D5" s="415">
        <f>'BEGIN HERE'!J6</f>
        <v>0</v>
      </c>
      <c r="E5" s="25"/>
      <c r="F5" s="1261" t="s">
        <v>132</v>
      </c>
      <c r="G5" s="1262"/>
      <c r="H5" s="1262"/>
      <c r="I5" s="1262"/>
      <c r="J5" s="1262"/>
      <c r="K5" s="1263"/>
      <c r="L5" s="416" t="s">
        <v>133</v>
      </c>
      <c r="M5" s="417" t="s">
        <v>134</v>
      </c>
    </row>
    <row r="6" spans="1:18" ht="24.95" customHeight="1" thickBot="1">
      <c r="A6" s="25"/>
      <c r="B6" s="25"/>
      <c r="C6" s="25"/>
      <c r="D6" s="25"/>
      <c r="E6" s="25"/>
      <c r="F6" s="1264"/>
      <c r="G6" s="1265"/>
      <c r="H6" s="1265"/>
      <c r="I6" s="1265"/>
      <c r="J6" s="1265"/>
      <c r="K6" s="1266"/>
      <c r="L6" s="418"/>
      <c r="M6" s="419"/>
    </row>
    <row r="7" spans="1:18" ht="29.25" customHeight="1" thickBot="1">
      <c r="A7" s="1217" t="s">
        <v>135</v>
      </c>
      <c r="B7" s="1218"/>
      <c r="C7" s="1218"/>
      <c r="D7" s="1218"/>
      <c r="E7" s="1218"/>
      <c r="F7" s="1218"/>
      <c r="G7" s="1218"/>
      <c r="H7" s="1218"/>
      <c r="I7" s="1218"/>
      <c r="J7" s="1218"/>
      <c r="K7" s="1218"/>
      <c r="L7" s="1218"/>
      <c r="M7" s="1218"/>
      <c r="N7" s="1218"/>
      <c r="O7" s="1218"/>
      <c r="P7" s="1218"/>
      <c r="Q7" s="1218"/>
      <c r="R7" s="1219"/>
    </row>
    <row r="8" spans="1:18" ht="24.95" customHeight="1" thickBot="1">
      <c r="A8" s="1220" t="s">
        <v>136</v>
      </c>
      <c r="B8" s="1276" t="s">
        <v>55</v>
      </c>
      <c r="C8" s="1277"/>
      <c r="D8" s="1203" t="s">
        <v>56</v>
      </c>
      <c r="E8" s="1204"/>
      <c r="F8" s="1204"/>
      <c r="G8" s="1204"/>
      <c r="H8" s="1204"/>
      <c r="I8" s="1204"/>
      <c r="J8" s="1204"/>
      <c r="K8" s="1204"/>
      <c r="L8" s="1204"/>
      <c r="M8" s="1204"/>
      <c r="N8" s="1204"/>
      <c r="O8" s="1204"/>
      <c r="P8" s="1205"/>
      <c r="Q8" s="1222" t="s">
        <v>137</v>
      </c>
      <c r="R8" s="1223"/>
    </row>
    <row r="9" spans="1:18" ht="50.1" customHeight="1" thickBot="1">
      <c r="A9" s="1221"/>
      <c r="B9" s="420" t="str">
        <f>Dec!H3</f>
        <v>Dues</v>
      </c>
      <c r="C9" s="420" t="str">
        <f>Dec!I3</f>
        <v>Other</v>
      </c>
      <c r="D9" s="421" t="str">
        <f>Dec!J3</f>
        <v>CUPE Per Capita</v>
      </c>
      <c r="E9" s="421" t="str">
        <f>Dec!K3</f>
        <v>Affiliation Fees</v>
      </c>
      <c r="F9" s="421" t="str">
        <f>Dec!L3</f>
        <v>Salaries</v>
      </c>
      <c r="G9" s="421" t="str">
        <f>Dec!M3</f>
        <v>Operating Expenses</v>
      </c>
      <c r="H9" s="421" t="str">
        <f>Dec!N3</f>
        <v>Special Purchases</v>
      </c>
      <c r="I9" s="421" t="str">
        <f>Dec!O3</f>
        <v>Executive Expenses</v>
      </c>
      <c r="J9" s="421" t="str">
        <f>Dec!P3</f>
        <v>Bargaining Expenses</v>
      </c>
      <c r="K9" s="421" t="str">
        <f>Dec!Q3</f>
        <v>Grievances/ Arbitration</v>
      </c>
      <c r="L9" s="421" t="str">
        <f>Dec!R3</f>
        <v>Committee Expenses</v>
      </c>
      <c r="M9" s="421" t="str">
        <f>Dec!S3</f>
        <v>Conventions/ Conferences</v>
      </c>
      <c r="N9" s="421" t="str">
        <f>Dec!T3</f>
        <v>Education</v>
      </c>
      <c r="O9" s="421" t="str">
        <f>Dec!U3</f>
        <v>Contributions/ Donations</v>
      </c>
      <c r="P9" s="421" t="str">
        <f>Dec!V3</f>
        <v>Other</v>
      </c>
      <c r="Q9" s="422" t="s">
        <v>133</v>
      </c>
      <c r="R9" s="423" t="s">
        <v>134</v>
      </c>
    </row>
    <row r="10" spans="1:18" ht="30" customHeight="1">
      <c r="A10" s="424" t="s">
        <v>138</v>
      </c>
      <c r="B10" s="425">
        <f>Jan!H50</f>
        <v>0</v>
      </c>
      <c r="C10" s="426">
        <f>Jan!I50</f>
        <v>0</v>
      </c>
      <c r="D10" s="425">
        <f>Jan!J50</f>
        <v>0</v>
      </c>
      <c r="E10" s="427">
        <f>Jan!K50</f>
        <v>0</v>
      </c>
      <c r="F10" s="427">
        <f>Jan!L50</f>
        <v>0</v>
      </c>
      <c r="G10" s="427">
        <f>Jan!M50</f>
        <v>0</v>
      </c>
      <c r="H10" s="427">
        <f>Jan!N50</f>
        <v>0</v>
      </c>
      <c r="I10" s="427">
        <f>Jan!O50</f>
        <v>0</v>
      </c>
      <c r="J10" s="427">
        <f>Jan!P50</f>
        <v>0</v>
      </c>
      <c r="K10" s="427">
        <f>Jan!Q50</f>
        <v>0</v>
      </c>
      <c r="L10" s="427">
        <f>Jan!R50</f>
        <v>0</v>
      </c>
      <c r="M10" s="427">
        <f>Jan!S50</f>
        <v>0</v>
      </c>
      <c r="N10" s="427">
        <f>Jan!T50</f>
        <v>0</v>
      </c>
      <c r="O10" s="427">
        <f>Jan!U50</f>
        <v>0</v>
      </c>
      <c r="P10" s="428">
        <f>Jan!V50</f>
        <v>0</v>
      </c>
      <c r="Q10" s="429">
        <f>Jan!G54</f>
        <v>0</v>
      </c>
      <c r="R10" s="430">
        <f>Jan!J54</f>
        <v>0</v>
      </c>
    </row>
    <row r="11" spans="1:18" ht="30" customHeight="1">
      <c r="A11" s="431" t="s">
        <v>139</v>
      </c>
      <c r="B11" s="432">
        <f>Feb!H50</f>
        <v>0</v>
      </c>
      <c r="C11" s="433">
        <f>Feb!I50</f>
        <v>0</v>
      </c>
      <c r="D11" s="432">
        <f>Feb!J50</f>
        <v>0</v>
      </c>
      <c r="E11" s="434">
        <f>Feb!K50</f>
        <v>0</v>
      </c>
      <c r="F11" s="434">
        <f>Feb!L50</f>
        <v>0</v>
      </c>
      <c r="G11" s="434">
        <f>Feb!M50</f>
        <v>0</v>
      </c>
      <c r="H11" s="434">
        <f>Feb!N50</f>
        <v>0</v>
      </c>
      <c r="I11" s="434">
        <f>Feb!O50</f>
        <v>0</v>
      </c>
      <c r="J11" s="434">
        <f>Feb!P50</f>
        <v>0</v>
      </c>
      <c r="K11" s="434">
        <f>Feb!Q50</f>
        <v>0</v>
      </c>
      <c r="L11" s="434">
        <f>Feb!R50</f>
        <v>0</v>
      </c>
      <c r="M11" s="434">
        <f>Feb!S50</f>
        <v>0</v>
      </c>
      <c r="N11" s="434">
        <f>Feb!T50</f>
        <v>0</v>
      </c>
      <c r="O11" s="434">
        <f>Feb!U50</f>
        <v>0</v>
      </c>
      <c r="P11" s="435">
        <f>Feb!V50</f>
        <v>0</v>
      </c>
      <c r="Q11" s="436">
        <f>Feb!G54</f>
        <v>0</v>
      </c>
      <c r="R11" s="437">
        <f>Feb!J54</f>
        <v>0</v>
      </c>
    </row>
    <row r="12" spans="1:18" ht="30" customHeight="1">
      <c r="A12" s="431" t="s">
        <v>115</v>
      </c>
      <c r="B12" s="432">
        <f>March!H50</f>
        <v>0</v>
      </c>
      <c r="C12" s="433">
        <f>March!I50</f>
        <v>0</v>
      </c>
      <c r="D12" s="432">
        <f>March!J50</f>
        <v>0</v>
      </c>
      <c r="E12" s="434">
        <f>March!K50</f>
        <v>0</v>
      </c>
      <c r="F12" s="434">
        <f>March!L50</f>
        <v>0</v>
      </c>
      <c r="G12" s="434">
        <f>March!M50</f>
        <v>0</v>
      </c>
      <c r="H12" s="434">
        <f>March!N50</f>
        <v>0</v>
      </c>
      <c r="I12" s="434">
        <f>March!O50</f>
        <v>0</v>
      </c>
      <c r="J12" s="434">
        <f>March!P50</f>
        <v>0</v>
      </c>
      <c r="K12" s="434">
        <f>March!Q50</f>
        <v>0</v>
      </c>
      <c r="L12" s="434">
        <f>March!R50</f>
        <v>0</v>
      </c>
      <c r="M12" s="434">
        <f>March!S50</f>
        <v>0</v>
      </c>
      <c r="N12" s="434">
        <f>March!T50</f>
        <v>0</v>
      </c>
      <c r="O12" s="434">
        <f>March!U50</f>
        <v>0</v>
      </c>
      <c r="P12" s="435">
        <f>March!V50</f>
        <v>0</v>
      </c>
      <c r="Q12" s="436">
        <f>March!G54</f>
        <v>0</v>
      </c>
      <c r="R12" s="437">
        <f>March!J54</f>
        <v>0</v>
      </c>
    </row>
    <row r="13" spans="1:18" ht="30" customHeight="1">
      <c r="A13" s="438" t="s">
        <v>116</v>
      </c>
      <c r="B13" s="432">
        <f>April!H50</f>
        <v>0</v>
      </c>
      <c r="C13" s="433">
        <f>April!I50</f>
        <v>0</v>
      </c>
      <c r="D13" s="432">
        <f>April!J50</f>
        <v>0</v>
      </c>
      <c r="E13" s="434">
        <f>April!K50</f>
        <v>0</v>
      </c>
      <c r="F13" s="434">
        <f>April!L50</f>
        <v>0</v>
      </c>
      <c r="G13" s="434">
        <f>April!M50</f>
        <v>0</v>
      </c>
      <c r="H13" s="434">
        <f>April!N50</f>
        <v>0</v>
      </c>
      <c r="I13" s="434">
        <f>April!O50</f>
        <v>0</v>
      </c>
      <c r="J13" s="434">
        <f>April!P50</f>
        <v>0</v>
      </c>
      <c r="K13" s="434">
        <f>April!Q50</f>
        <v>0</v>
      </c>
      <c r="L13" s="434">
        <f>April!R50</f>
        <v>0</v>
      </c>
      <c r="M13" s="434">
        <f>April!S50</f>
        <v>0</v>
      </c>
      <c r="N13" s="434">
        <f>April!T50</f>
        <v>0</v>
      </c>
      <c r="O13" s="434">
        <f>April!U50</f>
        <v>0</v>
      </c>
      <c r="P13" s="435">
        <f>April!V50</f>
        <v>0</v>
      </c>
      <c r="Q13" s="436">
        <f>April!G54</f>
        <v>0</v>
      </c>
      <c r="R13" s="437">
        <f>April!J54</f>
        <v>0</v>
      </c>
    </row>
    <row r="14" spans="1:18" ht="30" customHeight="1">
      <c r="A14" s="431" t="s">
        <v>118</v>
      </c>
      <c r="B14" s="432">
        <f>May!H50</f>
        <v>0</v>
      </c>
      <c r="C14" s="433">
        <f>May!I50</f>
        <v>0</v>
      </c>
      <c r="D14" s="432">
        <f>May!J50</f>
        <v>0</v>
      </c>
      <c r="E14" s="434">
        <f>May!K50</f>
        <v>0</v>
      </c>
      <c r="F14" s="434">
        <f>May!L50</f>
        <v>0</v>
      </c>
      <c r="G14" s="434">
        <f>May!M50</f>
        <v>0</v>
      </c>
      <c r="H14" s="434">
        <f>May!N50</f>
        <v>0</v>
      </c>
      <c r="I14" s="434">
        <f>May!O50</f>
        <v>0</v>
      </c>
      <c r="J14" s="434">
        <f>May!P50</f>
        <v>0</v>
      </c>
      <c r="K14" s="434">
        <f>May!Q50</f>
        <v>0</v>
      </c>
      <c r="L14" s="434">
        <f>May!R50</f>
        <v>0</v>
      </c>
      <c r="M14" s="434">
        <f>May!S50</f>
        <v>0</v>
      </c>
      <c r="N14" s="434">
        <f>May!T50</f>
        <v>0</v>
      </c>
      <c r="O14" s="434">
        <f>May!U50</f>
        <v>0</v>
      </c>
      <c r="P14" s="435">
        <f>May!V50</f>
        <v>0</v>
      </c>
      <c r="Q14" s="436">
        <f>May!G54</f>
        <v>0</v>
      </c>
      <c r="R14" s="437">
        <f>May!J54</f>
        <v>0</v>
      </c>
    </row>
    <row r="15" spans="1:18" ht="30" customHeight="1">
      <c r="A15" s="431" t="s">
        <v>119</v>
      </c>
      <c r="B15" s="432">
        <f>June!H50</f>
        <v>0</v>
      </c>
      <c r="C15" s="433">
        <f>June!I50</f>
        <v>0</v>
      </c>
      <c r="D15" s="432">
        <f>June!J50</f>
        <v>0</v>
      </c>
      <c r="E15" s="434">
        <f>June!K50</f>
        <v>0</v>
      </c>
      <c r="F15" s="434">
        <f>June!L50</f>
        <v>0</v>
      </c>
      <c r="G15" s="434">
        <f>June!M50</f>
        <v>0</v>
      </c>
      <c r="H15" s="434">
        <f>June!N50</f>
        <v>0</v>
      </c>
      <c r="I15" s="434">
        <f>June!O50</f>
        <v>0</v>
      </c>
      <c r="J15" s="434">
        <f>June!P50</f>
        <v>0</v>
      </c>
      <c r="K15" s="434">
        <f>June!Q50</f>
        <v>0</v>
      </c>
      <c r="L15" s="434">
        <f>June!R50</f>
        <v>0</v>
      </c>
      <c r="M15" s="434">
        <f>June!S50</f>
        <v>0</v>
      </c>
      <c r="N15" s="434">
        <f>June!T50</f>
        <v>0</v>
      </c>
      <c r="O15" s="434">
        <f>June!U50</f>
        <v>0</v>
      </c>
      <c r="P15" s="435">
        <f>June!V50</f>
        <v>0</v>
      </c>
      <c r="Q15" s="436">
        <f>June!G54</f>
        <v>0</v>
      </c>
      <c r="R15" s="437">
        <f>June!J54</f>
        <v>0</v>
      </c>
    </row>
    <row r="16" spans="1:18" ht="30" customHeight="1">
      <c r="A16" s="438" t="s">
        <v>120</v>
      </c>
      <c r="B16" s="432">
        <f>July!H50</f>
        <v>0</v>
      </c>
      <c r="C16" s="433">
        <f>July!I50</f>
        <v>0</v>
      </c>
      <c r="D16" s="432">
        <f>July!J50</f>
        <v>0</v>
      </c>
      <c r="E16" s="434">
        <f>July!K50</f>
        <v>0</v>
      </c>
      <c r="F16" s="434">
        <f>July!L50</f>
        <v>0</v>
      </c>
      <c r="G16" s="434">
        <f>July!M50</f>
        <v>0</v>
      </c>
      <c r="H16" s="434">
        <f>July!N50</f>
        <v>0</v>
      </c>
      <c r="I16" s="434">
        <f>July!O50</f>
        <v>0</v>
      </c>
      <c r="J16" s="434">
        <f>July!P50</f>
        <v>0</v>
      </c>
      <c r="K16" s="434">
        <f>July!Q50</f>
        <v>0</v>
      </c>
      <c r="L16" s="434">
        <f>July!R50</f>
        <v>0</v>
      </c>
      <c r="M16" s="434">
        <f>July!S50</f>
        <v>0</v>
      </c>
      <c r="N16" s="434">
        <f>July!T50</f>
        <v>0</v>
      </c>
      <c r="O16" s="434">
        <f>July!U50</f>
        <v>0</v>
      </c>
      <c r="P16" s="435">
        <f>July!V50</f>
        <v>0</v>
      </c>
      <c r="Q16" s="436">
        <f>July!G54</f>
        <v>0</v>
      </c>
      <c r="R16" s="437">
        <f>July!J54</f>
        <v>0</v>
      </c>
    </row>
    <row r="17" spans="1:76" ht="30" customHeight="1">
      <c r="A17" s="431" t="s">
        <v>140</v>
      </c>
      <c r="B17" s="432">
        <f>Aug!H50</f>
        <v>0</v>
      </c>
      <c r="C17" s="433">
        <f>Aug!I50</f>
        <v>0</v>
      </c>
      <c r="D17" s="432">
        <f>Aug!J50</f>
        <v>0</v>
      </c>
      <c r="E17" s="434">
        <f>Aug!K50</f>
        <v>0</v>
      </c>
      <c r="F17" s="434">
        <f>Aug!L50</f>
        <v>0</v>
      </c>
      <c r="G17" s="434">
        <f>Aug!M50</f>
        <v>0</v>
      </c>
      <c r="H17" s="434">
        <f>Aug!N50</f>
        <v>0</v>
      </c>
      <c r="I17" s="434">
        <f>Aug!O50</f>
        <v>0</v>
      </c>
      <c r="J17" s="434">
        <f>Aug!P50</f>
        <v>0</v>
      </c>
      <c r="K17" s="434">
        <f>Aug!Q50</f>
        <v>0</v>
      </c>
      <c r="L17" s="434">
        <f>Aug!R50</f>
        <v>0</v>
      </c>
      <c r="M17" s="434">
        <f>Aug!S50</f>
        <v>0</v>
      </c>
      <c r="N17" s="434">
        <f>Aug!T50</f>
        <v>0</v>
      </c>
      <c r="O17" s="434">
        <f>Aug!U50</f>
        <v>0</v>
      </c>
      <c r="P17" s="435">
        <f>Aug!V50</f>
        <v>0</v>
      </c>
      <c r="Q17" s="436">
        <f>Aug!G54</f>
        <v>0</v>
      </c>
      <c r="R17" s="437">
        <f>Aug!J54</f>
        <v>0</v>
      </c>
    </row>
    <row r="18" spans="1:76" ht="30" customHeight="1">
      <c r="A18" s="431" t="s">
        <v>141</v>
      </c>
      <c r="B18" s="432">
        <f>Sept!H50</f>
        <v>0</v>
      </c>
      <c r="C18" s="433">
        <f>Sept!I50</f>
        <v>0</v>
      </c>
      <c r="D18" s="432">
        <f>Sept!J50</f>
        <v>0</v>
      </c>
      <c r="E18" s="434">
        <f>Sept!K50</f>
        <v>0</v>
      </c>
      <c r="F18" s="434">
        <f>Sept!L50</f>
        <v>0</v>
      </c>
      <c r="G18" s="434">
        <f>Sept!M50</f>
        <v>0</v>
      </c>
      <c r="H18" s="434">
        <f>Sept!N50</f>
        <v>0</v>
      </c>
      <c r="I18" s="434">
        <f>Sept!O50</f>
        <v>0</v>
      </c>
      <c r="J18" s="434">
        <f>Sept!P50</f>
        <v>0</v>
      </c>
      <c r="K18" s="434">
        <f>Sept!Q50</f>
        <v>0</v>
      </c>
      <c r="L18" s="434">
        <f>Sept!R50</f>
        <v>0</v>
      </c>
      <c r="M18" s="434">
        <f>Sept!S50</f>
        <v>0</v>
      </c>
      <c r="N18" s="434">
        <f>Sept!T50</f>
        <v>0</v>
      </c>
      <c r="O18" s="434">
        <f>Sept!U50</f>
        <v>0</v>
      </c>
      <c r="P18" s="435">
        <f>Sept!V50</f>
        <v>0</v>
      </c>
      <c r="Q18" s="436">
        <f>Sept!G54</f>
        <v>0</v>
      </c>
      <c r="R18" s="437">
        <f>Sept!J54</f>
        <v>0</v>
      </c>
    </row>
    <row r="19" spans="1:76" ht="30" customHeight="1">
      <c r="A19" s="438" t="s">
        <v>142</v>
      </c>
      <c r="B19" s="432">
        <f>Oct!H50</f>
        <v>0</v>
      </c>
      <c r="C19" s="433">
        <f>Oct!I50</f>
        <v>0</v>
      </c>
      <c r="D19" s="432">
        <f>Oct!J50</f>
        <v>0</v>
      </c>
      <c r="E19" s="434">
        <f>Oct!K50</f>
        <v>0</v>
      </c>
      <c r="F19" s="434">
        <f>Oct!L50</f>
        <v>0</v>
      </c>
      <c r="G19" s="434">
        <f>Oct!M50</f>
        <v>0</v>
      </c>
      <c r="H19" s="434">
        <f>Oct!N50</f>
        <v>0</v>
      </c>
      <c r="I19" s="434">
        <f>Oct!O50</f>
        <v>0</v>
      </c>
      <c r="J19" s="434">
        <f>Oct!P50</f>
        <v>0</v>
      </c>
      <c r="K19" s="434">
        <f>Oct!Q50</f>
        <v>0</v>
      </c>
      <c r="L19" s="434">
        <f>Oct!R50</f>
        <v>0</v>
      </c>
      <c r="M19" s="434">
        <f>Oct!S50</f>
        <v>0</v>
      </c>
      <c r="N19" s="434">
        <f>Oct!T50</f>
        <v>0</v>
      </c>
      <c r="O19" s="434">
        <f>Oct!U50</f>
        <v>0</v>
      </c>
      <c r="P19" s="435">
        <f>Oct!V50</f>
        <v>0</v>
      </c>
      <c r="Q19" s="436">
        <f>Oct!G54</f>
        <v>0</v>
      </c>
      <c r="R19" s="437">
        <f>Oct!J54</f>
        <v>0</v>
      </c>
    </row>
    <row r="20" spans="1:76" ht="30" customHeight="1">
      <c r="A20" s="431" t="s">
        <v>143</v>
      </c>
      <c r="B20" s="432">
        <f>Nov!H50</f>
        <v>0</v>
      </c>
      <c r="C20" s="433">
        <f>Nov!I50</f>
        <v>0</v>
      </c>
      <c r="D20" s="432">
        <f>Nov!J50</f>
        <v>0</v>
      </c>
      <c r="E20" s="434">
        <f>Nov!K50</f>
        <v>0</v>
      </c>
      <c r="F20" s="434">
        <f>Nov!L50</f>
        <v>0</v>
      </c>
      <c r="G20" s="434">
        <f>Nov!M50</f>
        <v>0</v>
      </c>
      <c r="H20" s="434">
        <f>Nov!N50</f>
        <v>0</v>
      </c>
      <c r="I20" s="434">
        <f>Nov!O50</f>
        <v>0</v>
      </c>
      <c r="J20" s="434">
        <f>Nov!P50</f>
        <v>0</v>
      </c>
      <c r="K20" s="434">
        <f>Nov!Q50</f>
        <v>0</v>
      </c>
      <c r="L20" s="434">
        <f>Nov!R50</f>
        <v>0</v>
      </c>
      <c r="M20" s="434">
        <f>Nov!S50</f>
        <v>0</v>
      </c>
      <c r="N20" s="434">
        <f>Nov!T50</f>
        <v>0</v>
      </c>
      <c r="O20" s="434">
        <f>Nov!U50</f>
        <v>0</v>
      </c>
      <c r="P20" s="435">
        <f>Nov!V50</f>
        <v>0</v>
      </c>
      <c r="Q20" s="436">
        <f>Nov!G54</f>
        <v>0</v>
      </c>
      <c r="R20" s="437">
        <f>Nov!J54</f>
        <v>0</v>
      </c>
    </row>
    <row r="21" spans="1:76" ht="30" customHeight="1" thickBot="1">
      <c r="A21" s="439" t="s">
        <v>144</v>
      </c>
      <c r="B21" s="432">
        <f>Dec!H50</f>
        <v>0</v>
      </c>
      <c r="C21" s="433">
        <f>Dec!I50</f>
        <v>0</v>
      </c>
      <c r="D21" s="432">
        <f>Dec!J50</f>
        <v>0</v>
      </c>
      <c r="E21" s="434">
        <f>Dec!K50</f>
        <v>0</v>
      </c>
      <c r="F21" s="434">
        <f>Dec!L50</f>
        <v>0</v>
      </c>
      <c r="G21" s="434">
        <f>Dec!M50</f>
        <v>0</v>
      </c>
      <c r="H21" s="434">
        <f>Dec!N50</f>
        <v>0</v>
      </c>
      <c r="I21" s="434">
        <f>Dec!O50</f>
        <v>0</v>
      </c>
      <c r="J21" s="434">
        <f>Dec!P50</f>
        <v>0</v>
      </c>
      <c r="K21" s="434">
        <f>Dec!Q50</f>
        <v>0</v>
      </c>
      <c r="L21" s="434">
        <f>Dec!R50</f>
        <v>0</v>
      </c>
      <c r="M21" s="434">
        <f>Dec!S50</f>
        <v>0</v>
      </c>
      <c r="N21" s="434">
        <f>Dec!T50</f>
        <v>0</v>
      </c>
      <c r="O21" s="434">
        <f>Dec!U50</f>
        <v>0</v>
      </c>
      <c r="P21" s="435">
        <f>Dec!V50</f>
        <v>0</v>
      </c>
      <c r="Q21" s="436">
        <f>Dec!G54</f>
        <v>0</v>
      </c>
      <c r="R21" s="437">
        <f>Dec!J54</f>
        <v>0</v>
      </c>
    </row>
    <row r="22" spans="1:76" ht="30" customHeight="1" thickBot="1">
      <c r="A22" s="440" t="s">
        <v>145</v>
      </c>
      <c r="B22" s="441">
        <f>SUM(B10:B21)</f>
        <v>0</v>
      </c>
      <c r="C22" s="442">
        <f>SUM(C10:C21)</f>
        <v>0</v>
      </c>
      <c r="D22" s="441">
        <f>SUM(D10:D21)</f>
        <v>0</v>
      </c>
      <c r="E22" s="443">
        <f>SUM(E10:E21)</f>
        <v>0</v>
      </c>
      <c r="F22" s="443">
        <f>SUM(F10:F21)</f>
        <v>0</v>
      </c>
      <c r="G22" s="443">
        <f t="shared" ref="G22:P22" si="0">SUM(G10:G21)</f>
        <v>0</v>
      </c>
      <c r="H22" s="443">
        <f t="shared" si="0"/>
        <v>0</v>
      </c>
      <c r="I22" s="443">
        <f t="shared" si="0"/>
        <v>0</v>
      </c>
      <c r="J22" s="443">
        <f t="shared" si="0"/>
        <v>0</v>
      </c>
      <c r="K22" s="443">
        <f t="shared" si="0"/>
        <v>0</v>
      </c>
      <c r="L22" s="443">
        <f t="shared" si="0"/>
        <v>0</v>
      </c>
      <c r="M22" s="443">
        <f t="shared" si="0"/>
        <v>0</v>
      </c>
      <c r="N22" s="443">
        <f t="shared" si="0"/>
        <v>0</v>
      </c>
      <c r="O22" s="443">
        <f t="shared" si="0"/>
        <v>0</v>
      </c>
      <c r="P22" s="444">
        <f t="shared" si="0"/>
        <v>0</v>
      </c>
      <c r="Q22" s="445">
        <f>AVERAGE(Q10:Q21)</f>
        <v>0</v>
      </c>
      <c r="R22" s="446">
        <f>AVERAGE(R10:R21)</f>
        <v>0</v>
      </c>
    </row>
    <row r="23" spans="1:76" ht="30" customHeight="1" thickTop="1" thickBot="1">
      <c r="A23" s="1201" t="s">
        <v>80</v>
      </c>
      <c r="B23" s="1202"/>
      <c r="C23" s="1278">
        <f>B22+C22</f>
        <v>0</v>
      </c>
      <c r="D23" s="1200"/>
      <c r="E23" s="447"/>
      <c r="F23" s="1197" t="s">
        <v>81</v>
      </c>
      <c r="G23" s="1198"/>
      <c r="H23" s="1199">
        <f>SUM(D22:P22)</f>
        <v>0</v>
      </c>
      <c r="I23" s="1200"/>
      <c r="J23" s="1224" t="s">
        <v>146</v>
      </c>
      <c r="K23" s="1225"/>
      <c r="L23" s="625">
        <f>Q22</f>
        <v>0</v>
      </c>
      <c r="M23" s="626">
        <f>R22</f>
        <v>0</v>
      </c>
    </row>
    <row r="24" spans="1:76" ht="30.75" customHeight="1" thickTop="1" thickBot="1">
      <c r="A24" s="45"/>
      <c r="B24" s="448"/>
      <c r="C24" s="448"/>
      <c r="D24" s="448"/>
      <c r="E24" s="448"/>
      <c r="F24" s="448"/>
      <c r="G24" s="448"/>
      <c r="H24" s="1228" t="s">
        <v>15</v>
      </c>
      <c r="I24" s="1229"/>
      <c r="J24" s="1229"/>
      <c r="K24" s="1230"/>
      <c r="L24" s="1226">
        <f>L4+C23-H23</f>
        <v>0</v>
      </c>
      <c r="M24" s="1227"/>
    </row>
    <row r="25" spans="1:76" ht="27.75" customHeight="1" thickTop="1" thickBot="1">
      <c r="A25" s="377"/>
      <c r="B25" s="377"/>
      <c r="C25" s="377"/>
      <c r="D25" s="377"/>
      <c r="E25" s="377"/>
      <c r="F25" s="449"/>
      <c r="G25" s="377"/>
      <c r="H25" s="40"/>
      <c r="I25" s="40"/>
    </row>
    <row r="26" spans="1:76" ht="23.25" customHeight="1" thickBot="1">
      <c r="A26" s="1231" t="str">
        <f>Dec!M53</f>
        <v>BANK RECONCILIATION</v>
      </c>
      <c r="B26" s="1232"/>
      <c r="C26" s="1232"/>
      <c r="D26" s="1233"/>
      <c r="E26" s="1195" t="str">
        <f>Dec!J53</f>
        <v>December</v>
      </c>
      <c r="F26" s="1196"/>
      <c r="G26" s="583">
        <f>Dec!R53</f>
        <v>0</v>
      </c>
    </row>
    <row r="27" spans="1:76" ht="41.25" customHeight="1" thickBot="1">
      <c r="A27" s="1234" t="str">
        <f>Dec!M54</f>
        <v>Bank Balance at the END of the month as per Bank Statement:</v>
      </c>
      <c r="B27" s="1235"/>
      <c r="C27" s="1235"/>
      <c r="D27" s="1236"/>
      <c r="E27" s="1242">
        <f>Dec!Q54</f>
        <v>0</v>
      </c>
      <c r="F27" s="1243"/>
      <c r="G27" s="450"/>
    </row>
    <row r="28" spans="1:76" s="12" customFormat="1" ht="23.25" customHeight="1" thickBot="1">
      <c r="A28" s="451" t="str">
        <f>Dec!M55</f>
        <v>Add</v>
      </c>
      <c r="B28" s="1237" t="str">
        <f>Dec!N55</f>
        <v>Income Not Recorded on Statement:</v>
      </c>
      <c r="C28" s="1238"/>
      <c r="D28" s="1239"/>
      <c r="E28" s="1275">
        <f>Dec!Q55</f>
        <v>0</v>
      </c>
      <c r="F28" s="1243"/>
      <c r="G28" s="450"/>
      <c r="H28" s="45"/>
      <c r="I28" s="45"/>
      <c r="J28" s="45"/>
      <c r="K28" s="45"/>
      <c r="L28" s="45"/>
      <c r="M28" s="45"/>
      <c r="N28" s="45"/>
      <c r="O28" s="45"/>
      <c r="P28" s="45"/>
      <c r="Q28" s="45"/>
      <c r="R28" s="45"/>
      <c r="S28" s="45"/>
      <c r="T28" s="45"/>
      <c r="U28" s="45"/>
      <c r="V28" s="45"/>
      <c r="W28" s="45"/>
      <c r="X28" s="45"/>
      <c r="Y28" s="45"/>
      <c r="Z28" s="45"/>
      <c r="AA28" s="45"/>
      <c r="AB28" s="45"/>
      <c r="AC28" s="45"/>
      <c r="AD28" s="45"/>
      <c r="AE28" s="45"/>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23.25" customHeight="1" thickBot="1">
      <c r="A29" s="452" t="str">
        <f>Dec!M56</f>
        <v>Deduct</v>
      </c>
      <c r="B29" s="1169" t="str">
        <f>Dec!N56</f>
        <v>Outstanding Cheques</v>
      </c>
      <c r="C29" s="1559"/>
      <c r="D29" s="1560"/>
      <c r="E29" s="453"/>
      <c r="F29" s="454"/>
      <c r="G29" s="1169" t="s">
        <v>92</v>
      </c>
      <c r="H29" s="1559"/>
      <c r="I29" s="1560"/>
      <c r="J29" s="453"/>
      <c r="K29" s="454"/>
      <c r="M29" s="1169" t="s">
        <v>147</v>
      </c>
      <c r="N29" s="1170"/>
      <c r="O29" s="1170"/>
      <c r="P29" s="1170"/>
      <c r="Q29" s="1171"/>
    </row>
    <row r="30" spans="1:76" ht="36.75" customHeight="1" thickBot="1">
      <c r="A30" s="455"/>
      <c r="B30" s="456" t="s">
        <v>95</v>
      </c>
      <c r="C30" s="1240" t="str">
        <f>Dec!O57</f>
        <v>Amount</v>
      </c>
      <c r="D30" s="1241"/>
      <c r="E30" s="457"/>
      <c r="F30" s="458"/>
      <c r="G30" s="456" t="s">
        <v>95</v>
      </c>
      <c r="H30" s="1240" t="s">
        <v>96</v>
      </c>
      <c r="I30" s="1241"/>
      <c r="J30" s="457"/>
      <c r="K30" s="458"/>
      <c r="M30" s="1172" t="s">
        <v>148</v>
      </c>
      <c r="N30" s="1173"/>
      <c r="O30" s="1173"/>
      <c r="P30" s="1173"/>
      <c r="Q30" s="1174"/>
    </row>
    <row r="31" spans="1:76" ht="23.25" customHeight="1">
      <c r="A31" s="459"/>
      <c r="B31" s="460">
        <f>Dec!N58</f>
        <v>0</v>
      </c>
      <c r="C31" s="1188">
        <f>Dec!O58</f>
        <v>0</v>
      </c>
      <c r="D31" s="1189"/>
      <c r="E31" s="457"/>
      <c r="F31" s="458"/>
      <c r="G31" s="460">
        <f>Dec!R58</f>
        <v>0</v>
      </c>
      <c r="H31" s="1125">
        <f>Dec!S58</f>
        <v>0</v>
      </c>
      <c r="I31" s="1126"/>
      <c r="J31" s="457"/>
      <c r="K31" s="458"/>
      <c r="M31" s="1175" t="s">
        <v>149</v>
      </c>
      <c r="N31" s="1176"/>
      <c r="O31" s="1177"/>
      <c r="P31" s="1178">
        <f>L24</f>
        <v>0</v>
      </c>
      <c r="Q31" s="1179"/>
    </row>
    <row r="32" spans="1:76" ht="23.25" customHeight="1">
      <c r="A32" s="459"/>
      <c r="B32" s="460">
        <f>Dec!N59</f>
        <v>0</v>
      </c>
      <c r="C32" s="1188">
        <f>Dec!O59</f>
        <v>0</v>
      </c>
      <c r="D32" s="1189"/>
      <c r="E32" s="457"/>
      <c r="F32" s="458"/>
      <c r="G32" s="460">
        <f>Dec!R59</f>
        <v>0</v>
      </c>
      <c r="H32" s="1125">
        <f>Dec!S59</f>
        <v>0</v>
      </c>
      <c r="I32" s="1126"/>
      <c r="J32" s="457"/>
      <c r="K32" s="458"/>
      <c r="M32" s="1272" t="s">
        <v>150</v>
      </c>
      <c r="N32" s="1273"/>
      <c r="O32" s="1274"/>
      <c r="P32" s="1139"/>
      <c r="Q32" s="1140"/>
      <c r="R32" s="555"/>
      <c r="S32" s="1123" t="s">
        <v>151</v>
      </c>
      <c r="T32" s="1124" t="s">
        <v>152</v>
      </c>
      <c r="U32" s="1124"/>
      <c r="V32" s="554"/>
    </row>
    <row r="33" spans="1:31" ht="23.25" customHeight="1">
      <c r="A33" s="459"/>
      <c r="B33" s="460">
        <f>Dec!N60</f>
        <v>0</v>
      </c>
      <c r="C33" s="1188">
        <f>Dec!O60</f>
        <v>0</v>
      </c>
      <c r="D33" s="1189"/>
      <c r="E33" s="457"/>
      <c r="F33" s="458"/>
      <c r="G33" s="460">
        <f>Dec!R60</f>
        <v>0</v>
      </c>
      <c r="H33" s="1125">
        <f>Dec!S60</f>
        <v>0</v>
      </c>
      <c r="I33" s="1126"/>
      <c r="J33" s="457"/>
      <c r="K33" s="458"/>
      <c r="M33" s="1272" t="s">
        <v>153</v>
      </c>
      <c r="N33" s="1273"/>
      <c r="O33" s="1274"/>
      <c r="P33" s="1139"/>
      <c r="Q33" s="1140"/>
      <c r="R33" s="555"/>
      <c r="S33" s="1123"/>
      <c r="T33" s="1124"/>
      <c r="U33" s="1124"/>
    </row>
    <row r="34" spans="1:31" ht="23.25" customHeight="1">
      <c r="A34" s="459"/>
      <c r="B34" s="460">
        <f>Dec!N61</f>
        <v>0</v>
      </c>
      <c r="C34" s="1188">
        <f>Dec!O61</f>
        <v>0</v>
      </c>
      <c r="D34" s="1189"/>
      <c r="E34" s="457"/>
      <c r="F34" s="458"/>
      <c r="G34" s="460">
        <f>Dec!R61</f>
        <v>0</v>
      </c>
      <c r="H34" s="1125">
        <f>Dec!S61</f>
        <v>0</v>
      </c>
      <c r="I34" s="1126"/>
      <c r="J34" s="457"/>
      <c r="K34" s="458"/>
      <c r="M34" s="1212" t="s">
        <v>154</v>
      </c>
      <c r="N34" s="1213"/>
      <c r="O34" s="1214"/>
      <c r="P34" s="1139"/>
      <c r="Q34" s="1140"/>
      <c r="R34" s="555"/>
      <c r="S34" s="1123"/>
      <c r="T34" s="1124"/>
      <c r="U34" s="1124"/>
      <c r="V34" s="554"/>
    </row>
    <row r="35" spans="1:31" ht="23.25" customHeight="1" thickBot="1">
      <c r="A35" s="459"/>
      <c r="B35" s="460">
        <f>Dec!N62</f>
        <v>0</v>
      </c>
      <c r="C35" s="1188">
        <f>Dec!O62</f>
        <v>0</v>
      </c>
      <c r="D35" s="1189"/>
      <c r="E35" s="457"/>
      <c r="F35" s="458"/>
      <c r="G35" s="460">
        <f>Dec!R62</f>
        <v>0</v>
      </c>
      <c r="H35" s="1125">
        <f>Dec!S62</f>
        <v>0</v>
      </c>
      <c r="I35" s="1126"/>
      <c r="J35" s="457"/>
      <c r="K35" s="458"/>
      <c r="M35" s="1141" t="s">
        <v>155</v>
      </c>
      <c r="N35" s="1142"/>
      <c r="O35" s="1143"/>
      <c r="P35" s="1151"/>
      <c r="Q35" s="1152"/>
      <c r="R35" s="555"/>
      <c r="S35" s="1123"/>
      <c r="T35" s="1124"/>
      <c r="U35" s="1124"/>
      <c r="V35" s="554"/>
    </row>
    <row r="36" spans="1:31" ht="23.25" customHeight="1" thickBot="1">
      <c r="A36" s="459"/>
      <c r="B36" s="460">
        <f>Dec!N63</f>
        <v>0</v>
      </c>
      <c r="C36" s="1188">
        <f>Dec!O63</f>
        <v>0</v>
      </c>
      <c r="D36" s="1189"/>
      <c r="E36" s="457"/>
      <c r="F36" s="458"/>
      <c r="G36" s="460">
        <f>Dec!R63</f>
        <v>0</v>
      </c>
      <c r="H36" s="1125">
        <f>Dec!S63</f>
        <v>0</v>
      </c>
      <c r="I36" s="1126"/>
      <c r="J36" s="457"/>
      <c r="K36" s="458"/>
      <c r="M36" s="461" t="s">
        <v>65</v>
      </c>
      <c r="N36" s="1147"/>
      <c r="O36" s="1148"/>
      <c r="P36" s="1149"/>
      <c r="Q36" s="1150"/>
    </row>
    <row r="37" spans="1:31" ht="23.25" customHeight="1">
      <c r="A37" s="459"/>
      <c r="B37" s="460">
        <f>Dec!N64</f>
        <v>0</v>
      </c>
      <c r="C37" s="1188">
        <f>Dec!O64</f>
        <v>0</v>
      </c>
      <c r="D37" s="1189"/>
      <c r="E37" s="457"/>
      <c r="F37" s="458"/>
      <c r="G37" s="460">
        <f>Dec!R64</f>
        <v>0</v>
      </c>
      <c r="H37" s="1125">
        <f>Dec!S64</f>
        <v>0</v>
      </c>
      <c r="I37" s="1126"/>
      <c r="J37" s="457"/>
      <c r="K37" s="458"/>
      <c r="M37" s="1162"/>
      <c r="N37" s="1163"/>
      <c r="O37" s="1164"/>
      <c r="P37" s="1151"/>
      <c r="Q37" s="1152"/>
    </row>
    <row r="38" spans="1:31" ht="23.25" customHeight="1">
      <c r="A38" s="459"/>
      <c r="B38" s="460">
        <f>Dec!N65</f>
        <v>0</v>
      </c>
      <c r="C38" s="1188">
        <f>Dec!O65</f>
        <v>0</v>
      </c>
      <c r="D38" s="1189"/>
      <c r="E38" s="457"/>
      <c r="F38" s="458"/>
      <c r="G38" s="460">
        <f>Dec!R65</f>
        <v>0</v>
      </c>
      <c r="H38" s="1125">
        <f>Dec!S65</f>
        <v>0</v>
      </c>
      <c r="I38" s="1126"/>
      <c r="J38" s="457"/>
      <c r="K38" s="458"/>
      <c r="M38" s="1162"/>
      <c r="N38" s="1163"/>
      <c r="O38" s="1164"/>
      <c r="P38" s="1151"/>
      <c r="Q38" s="1152"/>
    </row>
    <row r="39" spans="1:31" ht="23.25" customHeight="1" thickBot="1">
      <c r="A39" s="459"/>
      <c r="B39" s="460">
        <f>Dec!N66</f>
        <v>0</v>
      </c>
      <c r="C39" s="1188">
        <f>Dec!O66</f>
        <v>0</v>
      </c>
      <c r="D39" s="1189"/>
      <c r="E39" s="457"/>
      <c r="F39" s="458"/>
      <c r="G39" s="460">
        <f>Dec!R66</f>
        <v>0</v>
      </c>
      <c r="H39" s="1125">
        <f>Dec!S66</f>
        <v>0</v>
      </c>
      <c r="I39" s="1126"/>
      <c r="J39" s="457"/>
      <c r="K39" s="458"/>
      <c r="M39" s="1162"/>
      <c r="N39" s="1163"/>
      <c r="O39" s="1164"/>
      <c r="P39" s="1215"/>
      <c r="Q39" s="1216"/>
    </row>
    <row r="40" spans="1:31" ht="23.25" customHeight="1" thickBot="1">
      <c r="A40" s="459"/>
      <c r="B40" s="460">
        <f>Dec!N67</f>
        <v>0</v>
      </c>
      <c r="C40" s="1188">
        <f>Dec!O67</f>
        <v>0</v>
      </c>
      <c r="D40" s="1189"/>
      <c r="E40" s="457"/>
      <c r="F40" s="458"/>
      <c r="G40" s="460">
        <f>Dec!R67</f>
        <v>0</v>
      </c>
      <c r="H40" s="1125">
        <f>Dec!S67</f>
        <v>0</v>
      </c>
      <c r="I40" s="1126"/>
      <c r="J40" s="457"/>
      <c r="K40" s="458"/>
      <c r="M40" s="1144" t="s">
        <v>156</v>
      </c>
      <c r="N40" s="1145"/>
      <c r="O40" s="1146"/>
      <c r="P40" s="1158">
        <f>SUM(P31:P39)</f>
        <v>0</v>
      </c>
      <c r="Q40" s="1159"/>
    </row>
    <row r="41" spans="1:31" ht="23.25" customHeight="1" thickBot="1">
      <c r="A41" s="459"/>
      <c r="B41" s="460">
        <f>Dec!N68</f>
        <v>0</v>
      </c>
      <c r="C41" s="1188">
        <f>Dec!O68</f>
        <v>0</v>
      </c>
      <c r="D41" s="1189"/>
      <c r="E41" s="457"/>
      <c r="F41" s="458"/>
      <c r="G41" s="460">
        <f>Dec!R68</f>
        <v>0</v>
      </c>
      <c r="H41" s="1125">
        <f>Dec!S68</f>
        <v>0</v>
      </c>
      <c r="I41" s="1126"/>
      <c r="J41" s="457"/>
      <c r="K41" s="458"/>
      <c r="M41" s="1206" t="s">
        <v>157</v>
      </c>
      <c r="N41" s="1207"/>
      <c r="O41" s="1207"/>
      <c r="P41" s="1207"/>
      <c r="Q41" s="1208"/>
    </row>
    <row r="42" spans="1:31" ht="23.25" customHeight="1" thickBot="1">
      <c r="A42" s="459"/>
      <c r="B42" s="460">
        <f>Dec!N69</f>
        <v>0</v>
      </c>
      <c r="C42" s="1188">
        <f>Dec!O69</f>
        <v>0</v>
      </c>
      <c r="D42" s="1189"/>
      <c r="E42" s="457"/>
      <c r="F42" s="458"/>
      <c r="G42" s="460">
        <f>Dec!R69</f>
        <v>0</v>
      </c>
      <c r="H42" s="1125">
        <f>Dec!S69</f>
        <v>0</v>
      </c>
      <c r="I42" s="1126"/>
      <c r="J42" s="457"/>
      <c r="K42" s="458"/>
      <c r="M42" s="1209" t="s">
        <v>158</v>
      </c>
      <c r="N42" s="1210"/>
      <c r="O42" s="1211"/>
      <c r="P42" s="1153"/>
      <c r="Q42" s="1154"/>
    </row>
    <row r="43" spans="1:31" ht="23.25" customHeight="1" thickBot="1">
      <c r="A43" s="459"/>
      <c r="B43" s="460">
        <f>Dec!N70</f>
        <v>0</v>
      </c>
      <c r="C43" s="1188">
        <f>Dec!O70</f>
        <v>0</v>
      </c>
      <c r="D43" s="1189"/>
      <c r="E43" s="457"/>
      <c r="F43" s="458"/>
      <c r="G43" s="460">
        <f>Dec!R70</f>
        <v>0</v>
      </c>
      <c r="H43" s="1125">
        <f>Dec!S70</f>
        <v>0</v>
      </c>
      <c r="I43" s="1126"/>
      <c r="J43" s="457"/>
      <c r="K43" s="458"/>
      <c r="M43" s="461" t="s">
        <v>65</v>
      </c>
      <c r="N43" s="1270"/>
      <c r="O43" s="1271"/>
      <c r="P43" s="1132"/>
      <c r="Q43" s="1133"/>
    </row>
    <row r="44" spans="1:31" s="13" customFormat="1" ht="23.25" customHeight="1">
      <c r="A44" s="459"/>
      <c r="B44" s="460">
        <f>Dec!N71</f>
        <v>0</v>
      </c>
      <c r="C44" s="1188">
        <f>Dec!O71</f>
        <v>0</v>
      </c>
      <c r="D44" s="1189"/>
      <c r="E44" s="457"/>
      <c r="F44" s="458"/>
      <c r="G44" s="460">
        <f>Dec!R71</f>
        <v>0</v>
      </c>
      <c r="H44" s="1125">
        <f>Dec!S71</f>
        <v>0</v>
      </c>
      <c r="I44" s="1126"/>
      <c r="J44" s="457"/>
      <c r="K44" s="458"/>
      <c r="L44" s="462"/>
      <c r="M44" s="1134"/>
      <c r="N44" s="1135"/>
      <c r="O44" s="1136"/>
      <c r="P44" s="1139"/>
      <c r="Q44" s="1140"/>
      <c r="R44" s="410"/>
      <c r="S44" s="462"/>
      <c r="T44" s="462"/>
      <c r="U44" s="462"/>
      <c r="V44" s="462"/>
      <c r="W44" s="462"/>
      <c r="X44" s="462"/>
      <c r="Y44" s="462"/>
      <c r="Z44" s="462"/>
      <c r="AA44" s="462"/>
      <c r="AB44" s="462"/>
      <c r="AC44" s="462"/>
      <c r="AD44" s="462"/>
      <c r="AE44" s="462"/>
    </row>
    <row r="45" spans="1:31" ht="23.25" customHeight="1">
      <c r="A45" s="459"/>
      <c r="B45" s="460">
        <f>Dec!N72</f>
        <v>0</v>
      </c>
      <c r="C45" s="1188">
        <f>Dec!O72</f>
        <v>0</v>
      </c>
      <c r="D45" s="1189"/>
      <c r="E45" s="457"/>
      <c r="F45" s="458"/>
      <c r="G45" s="460">
        <f>Dec!R72</f>
        <v>0</v>
      </c>
      <c r="H45" s="1125">
        <f>Dec!S72</f>
        <v>0</v>
      </c>
      <c r="I45" s="1126"/>
      <c r="J45" s="457"/>
      <c r="K45" s="458"/>
      <c r="M45" s="1134"/>
      <c r="N45" s="1135"/>
      <c r="O45" s="1136"/>
      <c r="P45" s="1139"/>
      <c r="Q45" s="1140"/>
      <c r="R45" s="462"/>
    </row>
    <row r="46" spans="1:31" ht="23.25" customHeight="1" thickBot="1">
      <c r="A46" s="459"/>
      <c r="B46" s="460">
        <f>Dec!N73</f>
        <v>0</v>
      </c>
      <c r="C46" s="1188">
        <f>Dec!O73</f>
        <v>0</v>
      </c>
      <c r="D46" s="1189"/>
      <c r="E46" s="457"/>
      <c r="F46" s="458"/>
      <c r="G46" s="460">
        <f>Dec!R73</f>
        <v>0</v>
      </c>
      <c r="H46" s="1125">
        <f>Dec!S73</f>
        <v>0</v>
      </c>
      <c r="I46" s="1126"/>
      <c r="J46" s="457"/>
      <c r="K46" s="458"/>
      <c r="M46" s="1134"/>
      <c r="N46" s="1135"/>
      <c r="O46" s="1136"/>
      <c r="P46" s="1137"/>
      <c r="Q46" s="1138"/>
    </row>
    <row r="47" spans="1:31" ht="23.25" customHeight="1" thickBot="1">
      <c r="A47" s="459"/>
      <c r="B47" s="460">
        <f>Dec!N74</f>
        <v>0</v>
      </c>
      <c r="C47" s="1188">
        <f>Dec!O74</f>
        <v>0</v>
      </c>
      <c r="D47" s="1189"/>
      <c r="E47" s="457"/>
      <c r="F47" s="458"/>
      <c r="G47" s="460">
        <f>Dec!R74</f>
        <v>0</v>
      </c>
      <c r="H47" s="1125">
        <f>Dec!S74</f>
        <v>0</v>
      </c>
      <c r="I47" s="1126"/>
      <c r="J47" s="457"/>
      <c r="K47" s="458"/>
      <c r="M47" s="1155" t="s">
        <v>159</v>
      </c>
      <c r="N47" s="1156"/>
      <c r="O47" s="1157"/>
      <c r="P47" s="1160">
        <f>SUM(P42:P46)</f>
        <v>0</v>
      </c>
      <c r="Q47" s="1161"/>
    </row>
    <row r="48" spans="1:31" ht="23.25" customHeight="1">
      <c r="A48" s="459"/>
      <c r="B48" s="460">
        <f>Dec!N75</f>
        <v>0</v>
      </c>
      <c r="C48" s="1188">
        <f>Dec!O75</f>
        <v>0</v>
      </c>
      <c r="D48" s="1189"/>
      <c r="E48" s="457"/>
      <c r="F48" s="458"/>
      <c r="G48" s="460">
        <f>Dec!R75</f>
        <v>0</v>
      </c>
      <c r="H48" s="1125">
        <f>Dec!S75</f>
        <v>0</v>
      </c>
      <c r="I48" s="1126"/>
      <c r="J48" s="457"/>
      <c r="K48" s="458"/>
    </row>
    <row r="49" spans="1:13" ht="23.25" customHeight="1">
      <c r="A49" s="459"/>
      <c r="B49" s="460">
        <f>Dec!N76</f>
        <v>0</v>
      </c>
      <c r="C49" s="1188">
        <f>Dec!O76</f>
        <v>0</v>
      </c>
      <c r="D49" s="1189"/>
      <c r="E49" s="457"/>
      <c r="F49" s="458"/>
      <c r="G49" s="460">
        <f>Dec!R76</f>
        <v>0</v>
      </c>
      <c r="H49" s="1125">
        <f>Dec!S76</f>
        <v>0</v>
      </c>
      <c r="I49" s="1126"/>
      <c r="J49" s="457"/>
      <c r="K49" s="458"/>
    </row>
    <row r="50" spans="1:13" ht="23.25" customHeight="1">
      <c r="A50" s="459"/>
      <c r="B50" s="460">
        <f>Dec!N77</f>
        <v>0</v>
      </c>
      <c r="C50" s="1188">
        <f>Dec!O77</f>
        <v>0</v>
      </c>
      <c r="D50" s="1189"/>
      <c r="E50" s="457"/>
      <c r="F50" s="458"/>
      <c r="G50" s="460">
        <f>Dec!R77</f>
        <v>0</v>
      </c>
      <c r="H50" s="1125">
        <f>Dec!S77</f>
        <v>0</v>
      </c>
      <c r="I50" s="1126"/>
      <c r="J50" s="457"/>
      <c r="K50" s="458"/>
    </row>
    <row r="51" spans="1:13" ht="23.25" customHeight="1">
      <c r="A51" s="459"/>
      <c r="B51" s="460">
        <f>Dec!N78</f>
        <v>0</v>
      </c>
      <c r="C51" s="1188">
        <f>Dec!O78</f>
        <v>0</v>
      </c>
      <c r="D51" s="1189"/>
      <c r="E51" s="457"/>
      <c r="F51" s="458"/>
      <c r="G51" s="460">
        <f>Dec!R78</f>
        <v>0</v>
      </c>
      <c r="H51" s="1125">
        <f>Dec!S78</f>
        <v>0</v>
      </c>
      <c r="I51" s="1126"/>
      <c r="J51" s="457"/>
      <c r="K51" s="458"/>
    </row>
    <row r="52" spans="1:13" ht="23.25" customHeight="1">
      <c r="A52" s="459"/>
      <c r="B52" s="460">
        <f>Dec!N79</f>
        <v>0</v>
      </c>
      <c r="C52" s="1188">
        <f>Dec!O79</f>
        <v>0</v>
      </c>
      <c r="D52" s="1189"/>
      <c r="E52" s="457"/>
      <c r="F52" s="458"/>
      <c r="G52" s="460">
        <f>Dec!R79</f>
        <v>0</v>
      </c>
      <c r="H52" s="1125">
        <f>Dec!S79</f>
        <v>0</v>
      </c>
      <c r="I52" s="1126"/>
      <c r="J52" s="457"/>
      <c r="K52" s="458"/>
    </row>
    <row r="53" spans="1:13" ht="23.25" customHeight="1">
      <c r="A53" s="459"/>
      <c r="B53" s="460">
        <f>Dec!N80</f>
        <v>0</v>
      </c>
      <c r="C53" s="1188">
        <f>Dec!O80</f>
        <v>0</v>
      </c>
      <c r="D53" s="1189"/>
      <c r="E53" s="457"/>
      <c r="F53" s="458"/>
      <c r="G53" s="460">
        <f>Dec!R80</f>
        <v>0</v>
      </c>
      <c r="H53" s="1125">
        <f>Dec!S80</f>
        <v>0</v>
      </c>
      <c r="I53" s="1126"/>
      <c r="J53" s="457"/>
      <c r="K53" s="458"/>
    </row>
    <row r="54" spans="1:13" ht="23.25" customHeight="1">
      <c r="A54" s="459"/>
      <c r="B54" s="460">
        <f>Dec!N81</f>
        <v>0</v>
      </c>
      <c r="C54" s="1188">
        <f>Dec!O81</f>
        <v>0</v>
      </c>
      <c r="D54" s="1189"/>
      <c r="E54" s="457"/>
      <c r="F54" s="458"/>
      <c r="G54" s="460">
        <f>Dec!R81</f>
        <v>0</v>
      </c>
      <c r="H54" s="1125">
        <f>Dec!S81</f>
        <v>0</v>
      </c>
      <c r="I54" s="1126"/>
      <c r="J54" s="457"/>
      <c r="K54" s="458"/>
    </row>
    <row r="55" spans="1:13" ht="23.25" customHeight="1">
      <c r="A55" s="459"/>
      <c r="B55" s="460">
        <f>Dec!N82</f>
        <v>0</v>
      </c>
      <c r="C55" s="1188">
        <f>Dec!O82</f>
        <v>0</v>
      </c>
      <c r="D55" s="1189"/>
      <c r="E55" s="457"/>
      <c r="F55" s="458"/>
      <c r="G55" s="460">
        <f>Dec!R82</f>
        <v>0</v>
      </c>
      <c r="H55" s="1125">
        <f>Dec!S82</f>
        <v>0</v>
      </c>
      <c r="I55" s="1126"/>
      <c r="J55" s="457"/>
      <c r="K55" s="458"/>
    </row>
    <row r="56" spans="1:13" ht="23.25" customHeight="1">
      <c r="A56" s="459"/>
      <c r="B56" s="460">
        <f>Dec!N83</f>
        <v>0</v>
      </c>
      <c r="C56" s="1188">
        <f>Dec!O83</f>
        <v>0</v>
      </c>
      <c r="D56" s="1189"/>
      <c r="E56" s="457"/>
      <c r="F56" s="458"/>
      <c r="G56" s="460">
        <f>Dec!R83</f>
        <v>0</v>
      </c>
      <c r="H56" s="1125">
        <f>Dec!S83</f>
        <v>0</v>
      </c>
      <c r="I56" s="1126"/>
      <c r="J56" s="457"/>
      <c r="K56" s="458"/>
    </row>
    <row r="57" spans="1:13" ht="23.25" customHeight="1">
      <c r="A57" s="459"/>
      <c r="B57" s="460">
        <f>Dec!N84</f>
        <v>0</v>
      </c>
      <c r="C57" s="1188">
        <f>Dec!O84</f>
        <v>0</v>
      </c>
      <c r="D57" s="1189"/>
      <c r="E57" s="457"/>
      <c r="F57" s="458"/>
      <c r="G57" s="460">
        <f>Dec!R84</f>
        <v>0</v>
      </c>
      <c r="H57" s="1125">
        <f>Dec!S84</f>
        <v>0</v>
      </c>
      <c r="I57" s="1126"/>
      <c r="J57" s="457"/>
      <c r="K57" s="458"/>
    </row>
    <row r="58" spans="1:13" ht="23.25" customHeight="1">
      <c r="A58" s="459"/>
      <c r="B58" s="460">
        <f>Dec!N85</f>
        <v>0</v>
      </c>
      <c r="C58" s="1188">
        <f>Dec!O85</f>
        <v>0</v>
      </c>
      <c r="D58" s="1189"/>
      <c r="E58" s="457"/>
      <c r="F58" s="458"/>
      <c r="G58" s="460">
        <f>Dec!R85</f>
        <v>0</v>
      </c>
      <c r="H58" s="1125">
        <f>Dec!S85</f>
        <v>0</v>
      </c>
      <c r="I58" s="1126"/>
      <c r="J58" s="457"/>
      <c r="K58" s="458"/>
    </row>
    <row r="59" spans="1:13" ht="23.25" customHeight="1" thickBot="1">
      <c r="A59" s="463"/>
      <c r="B59" s="460">
        <f>Dec!N86</f>
        <v>0</v>
      </c>
      <c r="C59" s="1188">
        <f>Dec!O86</f>
        <v>0</v>
      </c>
      <c r="D59" s="1189"/>
      <c r="E59" s="464"/>
      <c r="F59" s="465"/>
      <c r="G59" s="466">
        <f>Dec!R86</f>
        <v>0</v>
      </c>
      <c r="H59" s="1127">
        <f>Dec!S86</f>
        <v>0</v>
      </c>
      <c r="I59" s="1128"/>
      <c r="J59" s="464"/>
      <c r="K59" s="465"/>
      <c r="M59" s="4"/>
    </row>
    <row r="60" spans="1:13" ht="23.25" customHeight="1" thickBot="1">
      <c r="B60" s="1255" t="str">
        <f>Dec!N87</f>
        <v>Total of Outstanding Cheques:</v>
      </c>
      <c r="C60" s="1256"/>
      <c r="D60" s="1257"/>
      <c r="E60" s="1193">
        <f>Dec!Q87</f>
        <v>0</v>
      </c>
      <c r="F60" s="1194"/>
      <c r="G60" s="1129" t="str">
        <f>Dec!R87</f>
        <v>Sub-Total of Outstanding Cheques:</v>
      </c>
      <c r="H60" s="1130"/>
      <c r="I60" s="1131"/>
      <c r="J60" s="1191">
        <f>Dec!U87</f>
        <v>0</v>
      </c>
      <c r="K60" s="1192"/>
      <c r="M60" s="4"/>
    </row>
    <row r="61" spans="1:13" ht="23.25" customHeight="1" thickBot="1">
      <c r="B61" s="942" t="s">
        <v>107</v>
      </c>
      <c r="C61" s="943"/>
      <c r="D61" s="944"/>
      <c r="E61" s="1190">
        <f>Dec!Q88</f>
        <v>0</v>
      </c>
      <c r="F61" s="1190"/>
      <c r="G61" s="467"/>
      <c r="H61" s="468"/>
      <c r="I61" s="468"/>
      <c r="J61" s="468"/>
      <c r="K61" s="468"/>
      <c r="L61" s="468"/>
      <c r="M61" s="469"/>
    </row>
    <row r="62" spans="1:13" ht="20.100000000000001" customHeight="1" thickBot="1">
      <c r="A62" s="470"/>
      <c r="B62" s="1182" t="s">
        <v>160</v>
      </c>
      <c r="C62" s="1183"/>
      <c r="D62" s="1183"/>
      <c r="E62" s="1183"/>
      <c r="F62" s="1183"/>
      <c r="G62" s="1180" t="s">
        <v>20</v>
      </c>
      <c r="H62" s="1181"/>
      <c r="I62" s="1181"/>
      <c r="J62" s="1181"/>
      <c r="K62" s="1181"/>
      <c r="L62" s="471"/>
      <c r="M62" s="472"/>
    </row>
    <row r="63" spans="1:13" ht="20.100000000000001" customHeight="1">
      <c r="A63" s="473"/>
      <c r="B63" s="1184"/>
      <c r="C63" s="1185"/>
      <c r="D63" s="1185"/>
      <c r="E63" s="1185"/>
      <c r="F63" s="1185"/>
      <c r="G63" s="467"/>
      <c r="H63" s="468"/>
      <c r="I63" s="468"/>
      <c r="J63" s="468"/>
      <c r="K63" s="468"/>
      <c r="L63" s="468"/>
      <c r="M63" s="469"/>
    </row>
    <row r="64" spans="1:13" ht="20.100000000000001" customHeight="1" thickBot="1">
      <c r="A64" s="473"/>
      <c r="B64" s="1186"/>
      <c r="C64" s="1187"/>
      <c r="D64" s="1187"/>
      <c r="E64" s="1187"/>
      <c r="F64" s="1187"/>
      <c r="G64" s="958" t="s">
        <v>23</v>
      </c>
      <c r="H64" s="959"/>
      <c r="I64" s="959"/>
      <c r="J64" s="959"/>
      <c r="K64" s="959"/>
      <c r="L64" s="474"/>
      <c r="M64" s="472"/>
    </row>
    <row r="65" spans="1:13" ht="20.100000000000001" customHeight="1">
      <c r="A65" s="473"/>
      <c r="B65" s="1117" t="s">
        <v>109</v>
      </c>
      <c r="C65" s="1118"/>
      <c r="D65" s="1119"/>
      <c r="E65" s="1165">
        <f>L24-E61</f>
        <v>0</v>
      </c>
      <c r="F65" s="1166"/>
      <c r="G65" s="398"/>
      <c r="M65" s="4"/>
    </row>
    <row r="66" spans="1:13" ht="21" thickBot="1">
      <c r="A66" s="473"/>
      <c r="B66" s="1120" t="s">
        <v>111</v>
      </c>
      <c r="C66" s="1121"/>
      <c r="D66" s="1122"/>
      <c r="E66" s="1167"/>
      <c r="F66" s="1168"/>
      <c r="G66" s="398"/>
    </row>
    <row r="67" spans="1:13" ht="18.75" customHeight="1">
      <c r="A67" s="409"/>
      <c r="E67" s="407"/>
      <c r="F67" s="407"/>
      <c r="G67" s="398"/>
    </row>
    <row r="68" spans="1:13" ht="15">
      <c r="A68" s="50"/>
      <c r="C68" s="51"/>
      <c r="D68" s="50"/>
      <c r="E68" s="50"/>
      <c r="F68" s="52"/>
      <c r="G68" s="398"/>
    </row>
    <row r="69" spans="1:13" ht="15">
      <c r="A69" s="50"/>
      <c r="C69" s="51"/>
      <c r="D69" s="50"/>
      <c r="E69" s="50"/>
      <c r="F69" s="52"/>
      <c r="G69" s="398"/>
    </row>
    <row r="70" spans="1:13" ht="15.75">
      <c r="A70" s="407"/>
      <c r="C70" s="51"/>
      <c r="D70" s="50"/>
      <c r="E70" s="50"/>
      <c r="F70" s="52"/>
      <c r="G70" s="398"/>
    </row>
    <row r="71" spans="1:13" ht="15">
      <c r="C71" s="51"/>
      <c r="F71" s="23"/>
      <c r="J71" s="410"/>
    </row>
    <row r="72" spans="1:13" ht="15">
      <c r="A72" s="50"/>
      <c r="C72" s="51"/>
      <c r="F72" s="23"/>
      <c r="J72" s="410"/>
    </row>
    <row r="73" spans="1:13" ht="15">
      <c r="A73" s="50"/>
      <c r="C73" s="51"/>
      <c r="F73" s="23"/>
      <c r="J73" s="410"/>
    </row>
    <row r="74" spans="1:13" ht="18">
      <c r="A74" s="50"/>
      <c r="C74" s="51"/>
      <c r="D74" s="50"/>
      <c r="E74" s="50"/>
      <c r="F74" s="52"/>
      <c r="G74" s="475"/>
    </row>
    <row r="75" spans="1:13" ht="15">
      <c r="A75" s="50"/>
      <c r="C75" s="51"/>
      <c r="D75" s="50"/>
      <c r="E75" s="50"/>
      <c r="F75" s="52"/>
    </row>
    <row r="76" spans="1:13" ht="15.75">
      <c r="A76" s="50"/>
      <c r="D76" s="50"/>
      <c r="E76" s="397"/>
      <c r="G76" s="476"/>
      <c r="H76" s="462"/>
      <c r="I76" s="462"/>
      <c r="K76" s="462"/>
    </row>
    <row r="77" spans="1:13" ht="15.75">
      <c r="A77" s="50"/>
      <c r="D77" s="50"/>
      <c r="E77" s="397"/>
      <c r="G77" s="408"/>
      <c r="H77" s="477"/>
    </row>
    <row r="78" spans="1:13" ht="15.75">
      <c r="A78" s="50"/>
      <c r="C78" s="51"/>
      <c r="D78" s="407"/>
      <c r="E78" s="407"/>
      <c r="F78" s="407"/>
    </row>
    <row r="79" spans="1:13" ht="15.75">
      <c r="A79" s="50"/>
      <c r="C79" s="51"/>
      <c r="D79" s="407"/>
      <c r="E79" s="407"/>
      <c r="F79" s="407"/>
    </row>
    <row r="80" spans="1:13" ht="15.75">
      <c r="C80" s="478"/>
      <c r="D80" s="479"/>
      <c r="E80" s="479"/>
      <c r="F80" s="480"/>
      <c r="G80" s="407"/>
      <c r="H80" s="51"/>
    </row>
    <row r="81" spans="1:8" ht="15">
      <c r="A81" s="50"/>
      <c r="C81" s="478"/>
      <c r="H81" s="51"/>
    </row>
    <row r="82" spans="1:8" ht="15.75">
      <c r="A82" s="50"/>
      <c r="C82" s="407"/>
      <c r="D82" s="407"/>
      <c r="E82" s="407"/>
      <c r="F82" s="407"/>
      <c r="G82" s="481"/>
      <c r="H82" s="51"/>
    </row>
    <row r="83" spans="1:8" ht="15">
      <c r="A83" s="50"/>
      <c r="C83" s="50"/>
      <c r="D83" s="50"/>
      <c r="E83" s="50"/>
      <c r="F83" s="482"/>
      <c r="G83" s="483"/>
      <c r="H83" s="51"/>
    </row>
    <row r="84" spans="1:8" ht="15">
      <c r="A84" s="50"/>
      <c r="C84" s="50"/>
      <c r="D84" s="50"/>
      <c r="E84" s="50"/>
      <c r="F84" s="50"/>
      <c r="G84" s="483"/>
      <c r="H84" s="51"/>
    </row>
    <row r="85" spans="1:8" ht="20.25">
      <c r="A85" s="407"/>
      <c r="B85" s="484"/>
      <c r="C85" s="50"/>
      <c r="D85" s="50"/>
      <c r="E85" s="50"/>
      <c r="F85" s="50"/>
      <c r="G85" s="483"/>
      <c r="H85" s="51"/>
    </row>
    <row r="86" spans="1:8" ht="15.75">
      <c r="A86" s="407"/>
      <c r="B86" s="51"/>
      <c r="C86" s="50"/>
      <c r="D86" s="50"/>
      <c r="E86" s="50"/>
      <c r="F86" s="50"/>
      <c r="G86" s="483"/>
      <c r="H86" s="51"/>
    </row>
    <row r="87" spans="1:8" ht="15">
      <c r="B87" s="51"/>
      <c r="G87" s="483"/>
      <c r="H87" s="51"/>
    </row>
    <row r="88" spans="1:8" ht="15">
      <c r="B88" s="51"/>
      <c r="G88" s="483"/>
      <c r="H88" s="51"/>
    </row>
    <row r="89" spans="1:8" ht="15">
      <c r="B89" s="51"/>
    </row>
    <row r="90" spans="1:8" ht="15">
      <c r="B90" s="51"/>
    </row>
    <row r="91" spans="1:8" ht="15">
      <c r="B91" s="51"/>
      <c r="G91" s="485"/>
    </row>
    <row r="92" spans="1:8" ht="15.75">
      <c r="B92" s="51"/>
      <c r="G92" s="486"/>
      <c r="H92" s="407"/>
    </row>
    <row r="93" spans="1:8" ht="15">
      <c r="B93" s="51"/>
    </row>
    <row r="94" spans="1:8" ht="15.75">
      <c r="B94" s="51"/>
      <c r="G94" s="407"/>
    </row>
    <row r="95" spans="1:8" ht="15">
      <c r="B95" s="51"/>
      <c r="G95" s="485"/>
    </row>
    <row r="96" spans="1:8" ht="15">
      <c r="B96" s="51"/>
      <c r="C96" s="478"/>
      <c r="D96" s="51"/>
      <c r="E96" s="51"/>
      <c r="F96" s="51"/>
      <c r="G96" s="485"/>
    </row>
    <row r="97" spans="2:8" ht="15">
      <c r="B97" s="51"/>
      <c r="C97" s="478"/>
      <c r="G97" s="485"/>
    </row>
    <row r="98" spans="2:8" ht="15">
      <c r="B98" s="51"/>
      <c r="C98" s="478"/>
      <c r="G98" s="50"/>
      <c r="H98" s="485"/>
    </row>
    <row r="99" spans="2:8" ht="15.75">
      <c r="B99" s="51"/>
      <c r="C99" s="478"/>
      <c r="G99" s="487"/>
    </row>
    <row r="100" spans="2:8" ht="15">
      <c r="B100" s="51"/>
      <c r="C100" s="478"/>
    </row>
    <row r="101" spans="2:8" ht="15">
      <c r="B101" s="51"/>
      <c r="C101" s="478"/>
    </row>
    <row r="102" spans="2:8" ht="15">
      <c r="B102" s="51"/>
      <c r="C102" s="478"/>
    </row>
    <row r="103" spans="2:8" ht="15">
      <c r="B103" s="51"/>
      <c r="C103" s="478"/>
    </row>
    <row r="104" spans="2:8" ht="15">
      <c r="B104" s="51"/>
      <c r="C104" s="478"/>
    </row>
    <row r="105" spans="2:8" ht="15">
      <c r="B105" s="51"/>
      <c r="C105" s="478"/>
    </row>
    <row r="106" spans="2:8" ht="15">
      <c r="B106" s="51"/>
      <c r="C106" s="478"/>
    </row>
    <row r="107" spans="2:8">
      <c r="B107" s="478"/>
    </row>
    <row r="108" spans="2:8">
      <c r="B108" s="478"/>
    </row>
    <row r="109" spans="2:8" ht="15">
      <c r="G109" s="51"/>
      <c r="H109" s="51"/>
    </row>
    <row r="110" spans="2:8" ht="15">
      <c r="B110" s="51"/>
      <c r="C110" s="478"/>
    </row>
    <row r="111" spans="2:8" ht="15.75">
      <c r="B111" s="408"/>
      <c r="C111" s="478"/>
    </row>
    <row r="112" spans="2:8" ht="15">
      <c r="B112" s="51"/>
      <c r="C112" s="478"/>
    </row>
    <row r="114" spans="1:3">
      <c r="B114" s="478"/>
    </row>
    <row r="115" spans="1:3">
      <c r="B115" s="478"/>
    </row>
    <row r="116" spans="1:3">
      <c r="B116" s="478"/>
    </row>
    <row r="117" spans="1:3">
      <c r="B117" s="478"/>
    </row>
    <row r="118" spans="1:3">
      <c r="B118" s="478"/>
    </row>
    <row r="120" spans="1:3" ht="15">
      <c r="B120" s="51"/>
      <c r="C120" s="478"/>
    </row>
    <row r="121" spans="1:3" ht="15">
      <c r="A121" s="406"/>
      <c r="B121" s="406"/>
    </row>
    <row r="122" spans="1:3" ht="15">
      <c r="A122" s="406"/>
      <c r="B122" s="406"/>
    </row>
    <row r="123" spans="1:3" ht="15">
      <c r="A123" s="406"/>
      <c r="B123" s="406"/>
    </row>
  </sheetData>
  <sheetProtection sheet="1" formatCells="0" formatColumns="0" formatRows="0" insertColumns="0" insertRows="0" insertHyperlinks="0" deleteRows="0"/>
  <mergeCells count="139">
    <mergeCell ref="C38:D38"/>
    <mergeCell ref="C36:D36"/>
    <mergeCell ref="H34:I34"/>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H46:I46"/>
    <mergeCell ref="C45:D45"/>
    <mergeCell ref="C43:D43"/>
    <mergeCell ref="O2:R4"/>
    <mergeCell ref="G2:H2"/>
    <mergeCell ref="B5:C5"/>
    <mergeCell ref="B60:D60"/>
    <mergeCell ref="C47:D47"/>
    <mergeCell ref="C48:D48"/>
    <mergeCell ref="C49:D49"/>
    <mergeCell ref="I2:J2"/>
    <mergeCell ref="K2:M2"/>
    <mergeCell ref="L4:M4"/>
    <mergeCell ref="F5:K6"/>
    <mergeCell ref="F4:K4"/>
    <mergeCell ref="C42:D42"/>
    <mergeCell ref="B4:C4"/>
    <mergeCell ref="N43:O43"/>
    <mergeCell ref="M32:O32"/>
    <mergeCell ref="P32:Q32"/>
    <mergeCell ref="M33:O33"/>
    <mergeCell ref="H32:I32"/>
    <mergeCell ref="E28:F28"/>
    <mergeCell ref="B8:C8"/>
    <mergeCell ref="C23:D23"/>
    <mergeCell ref="B29:D29"/>
    <mergeCell ref="C32:D32"/>
    <mergeCell ref="A7:R7"/>
    <mergeCell ref="A8:A9"/>
    <mergeCell ref="P33:Q33"/>
    <mergeCell ref="Q8:R8"/>
    <mergeCell ref="J23:K23"/>
    <mergeCell ref="L24:M24"/>
    <mergeCell ref="H24:K24"/>
    <mergeCell ref="A26:D26"/>
    <mergeCell ref="A27:D27"/>
    <mergeCell ref="C33:D33"/>
    <mergeCell ref="B28:D28"/>
    <mergeCell ref="C30:D30"/>
    <mergeCell ref="C31:D31"/>
    <mergeCell ref="E27:F27"/>
    <mergeCell ref="H33:I33"/>
    <mergeCell ref="G29:I29"/>
    <mergeCell ref="H30:I30"/>
    <mergeCell ref="H31:I31"/>
    <mergeCell ref="H55:I55"/>
    <mergeCell ref="J60:K60"/>
    <mergeCell ref="H57:I57"/>
    <mergeCell ref="E60:F60"/>
    <mergeCell ref="E26:F26"/>
    <mergeCell ref="F23:G23"/>
    <mergeCell ref="H23:I23"/>
    <mergeCell ref="A23:B23"/>
    <mergeCell ref="D8:P8"/>
    <mergeCell ref="C39:D39"/>
    <mergeCell ref="H38:I38"/>
    <mergeCell ref="H39:I39"/>
    <mergeCell ref="M41:Q41"/>
    <mergeCell ref="M42:O42"/>
    <mergeCell ref="M39:O39"/>
    <mergeCell ref="M34:O34"/>
    <mergeCell ref="P34:Q34"/>
    <mergeCell ref="M38:O38"/>
    <mergeCell ref="P39:Q39"/>
    <mergeCell ref="C37:D37"/>
    <mergeCell ref="H37:I37"/>
    <mergeCell ref="P35:Q35"/>
    <mergeCell ref="C34:D34"/>
    <mergeCell ref="C35:D35"/>
    <mergeCell ref="P40:Q40"/>
    <mergeCell ref="P47:Q47"/>
    <mergeCell ref="M37:O37"/>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3:I53"/>
    <mergeCell ref="H54:I54"/>
    <mergeCell ref="E1:M1"/>
    <mergeCell ref="B65:D65"/>
    <mergeCell ref="B66:D66"/>
    <mergeCell ref="S32:S35"/>
    <mergeCell ref="T32:U35"/>
    <mergeCell ref="H58:I58"/>
    <mergeCell ref="H59:I59"/>
    <mergeCell ref="G60:I60"/>
    <mergeCell ref="P43:Q43"/>
    <mergeCell ref="M46:O46"/>
    <mergeCell ref="P46:Q46"/>
    <mergeCell ref="M44:O44"/>
    <mergeCell ref="P44:Q44"/>
    <mergeCell ref="H45:I45"/>
    <mergeCell ref="H35:I35"/>
    <mergeCell ref="H36:I36"/>
    <mergeCell ref="M35:O35"/>
    <mergeCell ref="M40:O40"/>
    <mergeCell ref="N36:O36"/>
    <mergeCell ref="P36:Q36"/>
    <mergeCell ref="P37:Q37"/>
    <mergeCell ref="P38:Q38"/>
    <mergeCell ref="P42:Q42"/>
    <mergeCell ref="M47:O47"/>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1"/>
  <sheetViews>
    <sheetView showGridLines="0" showZeros="0" topLeftCell="A4" zoomScale="60" zoomScaleNormal="60" workbookViewId="0">
      <selection activeCell="D10" sqref="D10:E10"/>
    </sheetView>
  </sheetViews>
  <sheetFormatPr defaultColWidth="9.140625" defaultRowHeight="27"/>
  <cols>
    <col min="1" max="1" width="64.28515625" style="410" customWidth="1"/>
    <col min="2" max="2" width="37.7109375" style="410" customWidth="1"/>
    <col min="3" max="3" width="9.140625" style="410" customWidth="1"/>
    <col min="4" max="4" width="27.28515625" style="410" customWidth="1"/>
    <col min="5" max="5" width="25" style="410" customWidth="1"/>
    <col min="6" max="6" width="30.42578125" style="410" customWidth="1"/>
    <col min="7" max="7" width="6" style="15" customWidth="1"/>
    <col min="8" max="8" width="20.140625" style="23" customWidth="1"/>
    <col min="9" max="9" width="4.140625" style="15" customWidth="1"/>
    <col min="10" max="10" width="8.85546875" style="15" customWidth="1"/>
    <col min="11" max="11" width="12.7109375" style="559" customWidth="1"/>
    <col min="12" max="12" width="47.5703125" style="559" customWidth="1"/>
    <col min="13" max="13" width="10.7109375" style="15" customWidth="1"/>
    <col min="14" max="16384" width="9.140625" style="15"/>
  </cols>
  <sheetData>
    <row r="1" spans="1:13" ht="38.25" customHeight="1" thickBot="1">
      <c r="A1" s="1279" t="s">
        <v>161</v>
      </c>
      <c r="B1" s="1280"/>
      <c r="C1" s="1281"/>
      <c r="D1" s="327" t="str">
        <f>Treasurer!G2</f>
        <v>January</v>
      </c>
      <c r="E1" s="328" t="s">
        <v>128</v>
      </c>
      <c r="F1" s="327" t="str">
        <f>Treasurer!K2</f>
        <v>December</v>
      </c>
      <c r="G1" s="14"/>
      <c r="H1" s="1295"/>
      <c r="I1" s="1295"/>
      <c r="J1" s="286" t="s">
        <v>162</v>
      </c>
      <c r="K1" s="1287" t="s">
        <v>163</v>
      </c>
      <c r="L1" s="1287"/>
      <c r="M1" s="1287"/>
    </row>
    <row r="2" spans="1:13" ht="38.25" customHeight="1" thickTop="1" thickBot="1">
      <c r="A2" s="329" t="s">
        <v>164</v>
      </c>
      <c r="B2" s="330">
        <f>Treasurer!D4</f>
        <v>0</v>
      </c>
      <c r="C2" s="16"/>
      <c r="D2" s="17"/>
      <c r="E2" s="18"/>
      <c r="F2" s="19"/>
      <c r="G2" s="14"/>
      <c r="H2" s="20"/>
      <c r="I2" s="20"/>
      <c r="J2" s="21"/>
      <c r="K2" s="558" t="s">
        <v>165</v>
      </c>
      <c r="L2" s="558"/>
      <c r="M2" s="22"/>
    </row>
    <row r="3" spans="1:13" ht="35.1" customHeight="1" thickBot="1">
      <c r="A3" s="329" t="s">
        <v>166</v>
      </c>
      <c r="B3" s="330">
        <f>Treasurer!D5</f>
        <v>0</v>
      </c>
      <c r="C3" s="331"/>
      <c r="D3" s="1288" t="s">
        <v>167</v>
      </c>
      <c r="E3" s="1289"/>
      <c r="F3" s="1290"/>
      <c r="K3" s="558" t="s">
        <v>168</v>
      </c>
    </row>
    <row r="4" spans="1:13" ht="35.1" customHeight="1" thickBot="1">
      <c r="A4" s="1291"/>
      <c r="B4" s="1292"/>
      <c r="C4" s="332"/>
      <c r="D4" s="333"/>
      <c r="E4" s="334" t="s">
        <v>133</v>
      </c>
      <c r="F4" s="335" t="s">
        <v>134</v>
      </c>
    </row>
    <row r="5" spans="1:13" ht="35.1" customHeight="1" thickBot="1">
      <c r="A5" s="336" t="s">
        <v>169</v>
      </c>
      <c r="B5" s="337">
        <f>Treasurer!L4</f>
        <v>0</v>
      </c>
      <c r="C5" s="338"/>
      <c r="D5" s="339" t="s">
        <v>170</v>
      </c>
      <c r="E5" s="340">
        <f>Jan!G54</f>
        <v>0</v>
      </c>
      <c r="F5" s="341">
        <f>Jan!J54</f>
        <v>0</v>
      </c>
      <c r="J5" s="286" t="s">
        <v>162</v>
      </c>
      <c r="K5" s="558" t="s">
        <v>171</v>
      </c>
    </row>
    <row r="6" spans="1:13" ht="35.1" customHeight="1" thickBot="1">
      <c r="A6" s="342"/>
      <c r="B6" s="343"/>
      <c r="C6" s="344"/>
      <c r="D6" s="345" t="s">
        <v>172</v>
      </c>
      <c r="E6" s="346">
        <f>Dec!G54</f>
        <v>0</v>
      </c>
      <c r="F6" s="347">
        <f>Dec!J54</f>
        <v>0</v>
      </c>
      <c r="K6" s="558" t="s">
        <v>173</v>
      </c>
    </row>
    <row r="7" spans="1:13" ht="35.1" customHeight="1" thickBot="1">
      <c r="A7" s="1298"/>
      <c r="B7" s="1299"/>
      <c r="C7" s="344"/>
      <c r="D7" s="348" t="s">
        <v>174</v>
      </c>
      <c r="E7" s="349">
        <f>E5-E6</f>
        <v>0</v>
      </c>
      <c r="F7" s="350">
        <f>F5-F6</f>
        <v>0</v>
      </c>
      <c r="G7" s="25"/>
      <c r="K7" s="558" t="s">
        <v>175</v>
      </c>
    </row>
    <row r="8" spans="1:13" ht="15" customHeight="1" thickBot="1">
      <c r="A8" s="1300" t="s">
        <v>176</v>
      </c>
      <c r="B8" s="1301"/>
      <c r="C8" s="351"/>
      <c r="D8" s="1296"/>
      <c r="E8" s="1296"/>
      <c r="F8" s="1297"/>
      <c r="G8" s="26"/>
      <c r="H8" s="26"/>
      <c r="I8" s="26"/>
      <c r="J8" s="26"/>
      <c r="K8" s="26"/>
      <c r="L8" s="26"/>
      <c r="M8" s="26"/>
    </row>
    <row r="9" spans="1:13" ht="43.5" customHeight="1" thickBot="1">
      <c r="A9" s="1302"/>
      <c r="B9" s="1303"/>
      <c r="C9" s="27"/>
      <c r="D9" s="1293" t="s">
        <v>177</v>
      </c>
      <c r="E9" s="1294"/>
      <c r="F9" s="352"/>
      <c r="G9" s="224" t="s">
        <v>17</v>
      </c>
      <c r="H9" s="1306" t="s">
        <v>178</v>
      </c>
      <c r="I9" s="61"/>
      <c r="J9" s="27"/>
      <c r="K9" s="558"/>
      <c r="L9" s="351"/>
      <c r="M9" s="28"/>
    </row>
    <row r="10" spans="1:13" ht="55.5" customHeight="1" thickBot="1">
      <c r="A10" s="1310" t="s">
        <v>179</v>
      </c>
      <c r="B10" s="1311"/>
      <c r="C10" s="29"/>
      <c r="D10" s="1293" t="s">
        <v>180</v>
      </c>
      <c r="E10" s="1294"/>
      <c r="F10" s="353"/>
      <c r="G10" s="224" t="s">
        <v>17</v>
      </c>
      <c r="H10" s="1307"/>
      <c r="I10" s="61"/>
      <c r="J10" s="29"/>
      <c r="K10" s="560"/>
      <c r="L10" s="560"/>
      <c r="M10" s="29"/>
    </row>
    <row r="11" spans="1:13" ht="35.1" customHeight="1" thickBot="1">
      <c r="A11" s="354" t="str">
        <f>Treasurer!B9</f>
        <v>Dues</v>
      </c>
      <c r="B11" s="355">
        <f>Treasurer!B22</f>
        <v>0</v>
      </c>
      <c r="C11" s="30"/>
      <c r="D11" s="356"/>
      <c r="E11" s="356"/>
      <c r="F11" s="357"/>
      <c r="G11" s="30"/>
      <c r="H11" s="30"/>
      <c r="I11" s="30"/>
      <c r="J11" s="30"/>
      <c r="K11" s="561"/>
      <c r="L11" s="562"/>
      <c r="M11" s="31"/>
    </row>
    <row r="12" spans="1:13" ht="35.1" customHeight="1" thickBot="1">
      <c r="A12" s="358" t="str">
        <f>Treasurer!C9</f>
        <v>Other</v>
      </c>
      <c r="B12" s="359">
        <f>Treasurer!C22</f>
        <v>0</v>
      </c>
      <c r="C12" s="30"/>
      <c r="D12" s="1300" t="s">
        <v>147</v>
      </c>
      <c r="E12" s="1304"/>
      <c r="F12" s="1301"/>
      <c r="G12" s="30"/>
      <c r="H12" s="30"/>
      <c r="I12" s="30"/>
      <c r="J12" s="30"/>
      <c r="K12" s="561"/>
      <c r="L12" s="562"/>
      <c r="M12" s="31"/>
    </row>
    <row r="13" spans="1:13" ht="35.1" customHeight="1" thickBot="1">
      <c r="A13" s="360" t="s">
        <v>80</v>
      </c>
      <c r="B13" s="361">
        <f>SUM(B11:B12)</f>
        <v>0</v>
      </c>
      <c r="C13" s="30"/>
      <c r="D13" s="1302"/>
      <c r="E13" s="1305"/>
      <c r="F13" s="1303"/>
      <c r="G13" s="32"/>
      <c r="H13" s="30"/>
      <c r="I13" s="30"/>
      <c r="J13" s="30"/>
      <c r="K13" s="561"/>
      <c r="L13" s="562"/>
      <c r="M13" s="31"/>
    </row>
    <row r="14" spans="1:13" ht="35.1" customHeight="1" thickBot="1">
      <c r="A14" s="362"/>
      <c r="B14" s="363"/>
      <c r="C14" s="30"/>
      <c r="D14" s="1284" t="s">
        <v>148</v>
      </c>
      <c r="E14" s="1285"/>
      <c r="F14" s="1286"/>
      <c r="G14" s="32"/>
      <c r="H14" s="30"/>
      <c r="I14" s="30"/>
      <c r="J14" s="30"/>
      <c r="K14" s="561"/>
      <c r="L14" s="562"/>
      <c r="M14" s="31"/>
    </row>
    <row r="15" spans="1:13" ht="43.5" customHeight="1" thickBot="1">
      <c r="A15" s="1308" t="s">
        <v>56</v>
      </c>
      <c r="B15" s="1309"/>
      <c r="C15" s="30"/>
      <c r="D15" s="1282" t="s">
        <v>181</v>
      </c>
      <c r="E15" s="1283"/>
      <c r="F15" s="622">
        <f>B31</f>
        <v>0</v>
      </c>
      <c r="G15" s="32"/>
      <c r="H15" s="30"/>
      <c r="I15" s="30"/>
      <c r="J15" s="30"/>
      <c r="K15" s="561"/>
      <c r="L15" s="562"/>
      <c r="M15" s="31"/>
    </row>
    <row r="16" spans="1:13" ht="35.1" customHeight="1">
      <c r="A16" s="364" t="str">
        <f>Treasurer!D9</f>
        <v>CUPE Per Capita</v>
      </c>
      <c r="B16" s="355">
        <f>Treasurer!D22</f>
        <v>0</v>
      </c>
      <c r="C16" s="30"/>
      <c r="D16" s="1312" t="s">
        <v>182</v>
      </c>
      <c r="E16" s="1313"/>
      <c r="F16" s="365">
        <f>Treasurer!P32</f>
        <v>0</v>
      </c>
      <c r="G16" s="32"/>
      <c r="H16" s="30"/>
      <c r="I16" s="30"/>
      <c r="J16" s="30"/>
      <c r="K16" s="561"/>
      <c r="L16" s="562"/>
      <c r="M16" s="31"/>
    </row>
    <row r="17" spans="1:13" ht="35.1" customHeight="1">
      <c r="A17" s="366" t="str">
        <f>Treasurer!E9</f>
        <v>Affiliation Fees</v>
      </c>
      <c r="B17" s="367">
        <f>Treasurer!E22</f>
        <v>0</v>
      </c>
      <c r="C17" s="30"/>
      <c r="D17" s="1320" t="s">
        <v>183</v>
      </c>
      <c r="E17" s="1321"/>
      <c r="F17" s="365">
        <f>Treasurer!P33</f>
        <v>0</v>
      </c>
      <c r="G17" s="30"/>
      <c r="H17" s="30"/>
      <c r="I17" s="30"/>
      <c r="J17" s="31"/>
      <c r="K17" s="562"/>
    </row>
    <row r="18" spans="1:13" ht="42" customHeight="1">
      <c r="A18" s="366" t="str">
        <f>Treasurer!F9</f>
        <v>Salaries</v>
      </c>
      <c r="B18" s="367">
        <f>Treasurer!F22</f>
        <v>0</v>
      </c>
      <c r="C18" s="30"/>
      <c r="D18" s="1320" t="s">
        <v>184</v>
      </c>
      <c r="E18" s="1321"/>
      <c r="F18" s="368">
        <f>Treasurer!P34</f>
        <v>0</v>
      </c>
      <c r="G18" s="32"/>
      <c r="H18" s="30"/>
      <c r="I18" s="30"/>
      <c r="J18" s="30"/>
      <c r="K18" s="561"/>
      <c r="L18" s="562"/>
      <c r="M18" s="31"/>
    </row>
    <row r="19" spans="1:13" ht="40.5" customHeight="1">
      <c r="A19" s="366" t="str">
        <f>Treasurer!G9</f>
        <v>Operating Expenses</v>
      </c>
      <c r="B19" s="367">
        <f>Treasurer!G22</f>
        <v>0</v>
      </c>
      <c r="C19" s="30"/>
      <c r="D19" s="1324" t="s">
        <v>185</v>
      </c>
      <c r="E19" s="1325"/>
      <c r="F19" s="369">
        <f>Treasurer!P35</f>
        <v>0</v>
      </c>
      <c r="G19" s="32"/>
      <c r="H19" s="30"/>
      <c r="I19" s="30"/>
      <c r="J19" s="30"/>
      <c r="K19" s="561"/>
      <c r="L19" s="562"/>
      <c r="M19" s="31"/>
    </row>
    <row r="20" spans="1:13" ht="35.1" customHeight="1">
      <c r="A20" s="366" t="str">
        <f>Treasurer!H9</f>
        <v>Special Purchases</v>
      </c>
      <c r="B20" s="367">
        <f>Treasurer!H22</f>
        <v>0</v>
      </c>
      <c r="C20" s="30"/>
      <c r="D20" s="370" t="s">
        <v>65</v>
      </c>
      <c r="E20" s="371"/>
      <c r="F20" s="372"/>
      <c r="G20" s="32"/>
      <c r="H20" s="30"/>
      <c r="I20" s="30"/>
      <c r="J20" s="30"/>
      <c r="K20" s="561"/>
      <c r="L20" s="562"/>
      <c r="M20" s="31"/>
    </row>
    <row r="21" spans="1:13" ht="35.1" customHeight="1">
      <c r="A21" s="366" t="str">
        <f>Treasurer!I9</f>
        <v>Executive Expenses</v>
      </c>
      <c r="B21" s="367">
        <f>Treasurer!I22</f>
        <v>0</v>
      </c>
      <c r="C21" s="30"/>
      <c r="D21" s="1314"/>
      <c r="E21" s="1315"/>
      <c r="F21" s="373">
        <f>Treasurer!P37</f>
        <v>0</v>
      </c>
      <c r="G21" s="32"/>
      <c r="H21" s="30"/>
      <c r="I21" s="30"/>
      <c r="J21" s="30"/>
      <c r="K21" s="561"/>
      <c r="L21" s="562"/>
      <c r="M21" s="31"/>
    </row>
    <row r="22" spans="1:13" ht="35.1" customHeight="1">
      <c r="A22" s="366" t="str">
        <f>Treasurer!J9</f>
        <v>Bargaining Expenses</v>
      </c>
      <c r="B22" s="367">
        <f>Treasurer!J22</f>
        <v>0</v>
      </c>
      <c r="C22" s="30"/>
      <c r="D22" s="1314"/>
      <c r="E22" s="1315"/>
      <c r="F22" s="373">
        <f>Treasurer!P38</f>
        <v>0</v>
      </c>
      <c r="G22" s="32"/>
      <c r="H22" s="30"/>
      <c r="I22" s="30"/>
      <c r="J22" s="30"/>
      <c r="K22" s="561"/>
      <c r="L22" s="562"/>
      <c r="M22" s="31"/>
    </row>
    <row r="23" spans="1:13" ht="35.1" customHeight="1">
      <c r="A23" s="366" t="str">
        <f>Treasurer!K9</f>
        <v>Grievances/ Arbitration</v>
      </c>
      <c r="B23" s="367">
        <f>Treasurer!K22</f>
        <v>0</v>
      </c>
      <c r="C23" s="30"/>
      <c r="D23" s="1314"/>
      <c r="E23" s="1315"/>
      <c r="F23" s="373">
        <f>Treasurer!P39</f>
        <v>0</v>
      </c>
      <c r="G23" s="32"/>
      <c r="H23" s="30"/>
      <c r="I23" s="30"/>
      <c r="J23" s="30"/>
      <c r="K23" s="561"/>
      <c r="L23" s="562"/>
      <c r="M23" s="31"/>
    </row>
    <row r="24" spans="1:13" ht="35.1" customHeight="1" thickBot="1">
      <c r="A24" s="366" t="str">
        <f>Treasurer!L9</f>
        <v>Committee Expenses</v>
      </c>
      <c r="B24" s="367">
        <f>Treasurer!L22</f>
        <v>0</v>
      </c>
      <c r="C24" s="30"/>
      <c r="D24" s="1322" t="s">
        <v>156</v>
      </c>
      <c r="E24" s="1323"/>
      <c r="F24" s="623">
        <f>SUM(F15:F23)</f>
        <v>0</v>
      </c>
      <c r="G24" s="32"/>
      <c r="H24" s="30"/>
      <c r="I24" s="30"/>
      <c r="J24" s="30"/>
      <c r="K24" s="561"/>
      <c r="L24" s="562"/>
      <c r="M24" s="31"/>
    </row>
    <row r="25" spans="1:13" ht="35.1" customHeight="1" thickBot="1">
      <c r="A25" s="366" t="str">
        <f>Treasurer!M9</f>
        <v>Conventions/ Conferences</v>
      </c>
      <c r="B25" s="367">
        <f>Treasurer!M22</f>
        <v>0</v>
      </c>
      <c r="C25" s="374"/>
      <c r="D25" s="1284" t="s">
        <v>157</v>
      </c>
      <c r="E25" s="1285"/>
      <c r="F25" s="1286"/>
      <c r="G25" s="33"/>
      <c r="H25" s="34"/>
      <c r="I25" s="35"/>
      <c r="J25" s="35"/>
      <c r="K25" s="563"/>
      <c r="L25" s="564"/>
      <c r="M25" s="36"/>
    </row>
    <row r="26" spans="1:13" ht="35.1" customHeight="1">
      <c r="A26" s="366" t="str">
        <f>Treasurer!N9</f>
        <v>Education</v>
      </c>
      <c r="B26" s="367">
        <f>Treasurer!N22</f>
        <v>0</v>
      </c>
      <c r="C26" s="375"/>
      <c r="D26" s="1316" t="s">
        <v>186</v>
      </c>
      <c r="E26" s="1317"/>
      <c r="F26" s="376">
        <f>Treasurer!P42</f>
        <v>0</v>
      </c>
      <c r="G26" s="37"/>
      <c r="H26" s="38"/>
      <c r="I26" s="39"/>
      <c r="J26" s="39"/>
      <c r="K26" s="565"/>
    </row>
    <row r="27" spans="1:13" ht="35.1" customHeight="1">
      <c r="A27" s="366" t="str">
        <f>Treasurer!O9</f>
        <v>Contributions/ Donations</v>
      </c>
      <c r="B27" s="367">
        <f>Treasurer!O22</f>
        <v>0</v>
      </c>
      <c r="C27" s="377"/>
      <c r="D27" s="378" t="s">
        <v>65</v>
      </c>
      <c r="E27" s="379"/>
      <c r="F27" s="380"/>
      <c r="G27" s="40"/>
      <c r="H27" s="41"/>
      <c r="I27" s="41"/>
      <c r="J27" s="41"/>
      <c r="K27" s="566"/>
      <c r="L27" s="567"/>
      <c r="M27" s="42"/>
    </row>
    <row r="28" spans="1:13" ht="35.1" customHeight="1" thickBot="1">
      <c r="A28" s="366" t="str">
        <f>Treasurer!P9</f>
        <v>Other</v>
      </c>
      <c r="B28" s="367">
        <f>Treasurer!P22</f>
        <v>0</v>
      </c>
      <c r="C28" s="381"/>
      <c r="D28" s="1318"/>
      <c r="E28" s="1319"/>
      <c r="F28" s="382">
        <f>Treasurer!P44</f>
        <v>0</v>
      </c>
      <c r="G28" s="24"/>
      <c r="J28" s="43"/>
      <c r="K28" s="568"/>
      <c r="L28" s="568"/>
    </row>
    <row r="29" spans="1:13" ht="30" customHeight="1" thickBot="1">
      <c r="A29" s="383" t="s">
        <v>81</v>
      </c>
      <c r="B29" s="384">
        <f>SUM(B16:B28)</f>
        <v>0</v>
      </c>
      <c r="C29" s="385"/>
      <c r="D29" s="1337"/>
      <c r="E29" s="1338"/>
      <c r="F29" s="386">
        <f>Treasurer!P45</f>
        <v>0</v>
      </c>
      <c r="J29" s="40"/>
      <c r="K29" s="568"/>
      <c r="L29" s="568"/>
      <c r="M29" s="44"/>
    </row>
    <row r="30" spans="1:13" s="45" customFormat="1" ht="30" customHeight="1" thickBot="1">
      <c r="A30" s="387" t="s">
        <v>187</v>
      </c>
      <c r="B30" s="620">
        <f>B13-B29</f>
        <v>0</v>
      </c>
      <c r="C30" s="385"/>
      <c r="D30" s="1335"/>
      <c r="E30" s="1336"/>
      <c r="F30" s="388">
        <f>Treasurer!P46</f>
        <v>0</v>
      </c>
      <c r="J30" s="43"/>
      <c r="K30" s="569"/>
      <c r="L30" s="569"/>
    </row>
    <row r="31" spans="1:13" ht="58.5" customHeight="1" thickBot="1">
      <c r="A31" s="389" t="s">
        <v>188</v>
      </c>
      <c r="B31" s="621">
        <f>B13-B29+B5</f>
        <v>0</v>
      </c>
      <c r="C31" s="390"/>
      <c r="D31" s="1326" t="s">
        <v>159</v>
      </c>
      <c r="E31" s="1327"/>
      <c r="F31" s="391">
        <f>SUM(F26:F30)</f>
        <v>0</v>
      </c>
      <c r="J31" s="46"/>
      <c r="K31" s="570"/>
      <c r="L31" s="562"/>
    </row>
    <row r="32" spans="1:13" ht="30" customHeight="1">
      <c r="A32" s="1343" t="s">
        <v>189</v>
      </c>
      <c r="B32" s="1344"/>
      <c r="C32" s="1344"/>
      <c r="D32" s="1344"/>
      <c r="E32" s="1344"/>
      <c r="F32" s="1345"/>
      <c r="G32" s="1349" t="s">
        <v>190</v>
      </c>
      <c r="H32" s="1350" t="s">
        <v>191</v>
      </c>
      <c r="J32" s="46"/>
      <c r="K32" s="570"/>
      <c r="L32" s="562"/>
    </row>
    <row r="33" spans="1:16" ht="24.75" customHeight="1">
      <c r="A33" s="1346"/>
      <c r="B33" s="1347"/>
      <c r="C33" s="1347"/>
      <c r="D33" s="1347"/>
      <c r="E33" s="1347"/>
      <c r="F33" s="1348"/>
      <c r="G33" s="1349"/>
      <c r="H33" s="1350"/>
      <c r="J33" s="46"/>
      <c r="K33" s="570"/>
      <c r="L33" s="562"/>
    </row>
    <row r="34" spans="1:16" ht="55.5" customHeight="1">
      <c r="A34" s="1354" t="s">
        <v>192</v>
      </c>
      <c r="B34" s="1357"/>
      <c r="C34" s="1357"/>
      <c r="D34" s="1357"/>
      <c r="E34" s="1357"/>
      <c r="F34" s="1358"/>
      <c r="G34" s="224"/>
      <c r="H34" s="557"/>
      <c r="J34" s="46"/>
      <c r="K34" s="570"/>
      <c r="L34" s="562"/>
    </row>
    <row r="35" spans="1:16" ht="48.75" customHeight="1">
      <c r="A35" s="1354" t="s">
        <v>193</v>
      </c>
      <c r="B35" s="1355"/>
      <c r="C35" s="1355"/>
      <c r="D35" s="1355"/>
      <c r="E35" s="1355"/>
      <c r="F35" s="1356"/>
      <c r="G35" s="224"/>
      <c r="H35" s="557"/>
      <c r="I35" s="44"/>
      <c r="M35" s="23"/>
      <c r="O35" s="39"/>
      <c r="P35" s="39"/>
    </row>
    <row r="36" spans="1:16" ht="39.75" customHeight="1">
      <c r="A36" s="1351" t="s">
        <v>194</v>
      </c>
      <c r="B36" s="1352"/>
      <c r="C36" s="1352"/>
      <c r="D36" s="1352"/>
      <c r="E36" s="1352"/>
      <c r="F36" s="1353"/>
      <c r="G36" s="224" t="s">
        <v>190</v>
      </c>
      <c r="H36" s="556" t="s">
        <v>22</v>
      </c>
      <c r="J36" s="39"/>
      <c r="K36" s="565"/>
    </row>
    <row r="37" spans="1:16" ht="30" customHeight="1">
      <c r="A37" s="1339"/>
      <c r="B37" s="1340"/>
      <c r="C37" s="1340"/>
      <c r="D37" s="1340"/>
      <c r="E37" s="1340"/>
      <c r="F37" s="1341"/>
      <c r="J37" s="39"/>
      <c r="K37" s="565"/>
    </row>
    <row r="38" spans="1:16" ht="30" customHeight="1">
      <c r="A38" s="1339"/>
      <c r="B38" s="1340"/>
      <c r="C38" s="1340"/>
      <c r="D38" s="1340"/>
      <c r="E38" s="1340"/>
      <c r="F38" s="1341"/>
      <c r="J38" s="39"/>
      <c r="K38" s="565"/>
    </row>
    <row r="39" spans="1:16" ht="30" customHeight="1">
      <c r="A39" s="1339"/>
      <c r="B39" s="1340"/>
      <c r="C39" s="1340"/>
      <c r="D39" s="1340"/>
      <c r="E39" s="1340"/>
      <c r="F39" s="1341"/>
      <c r="J39" s="39"/>
      <c r="K39" s="565"/>
    </row>
    <row r="40" spans="1:16" ht="30" customHeight="1">
      <c r="A40" s="1339"/>
      <c r="B40" s="1340"/>
      <c r="C40" s="1340"/>
      <c r="D40" s="1340"/>
      <c r="E40" s="1340"/>
      <c r="F40" s="1341"/>
      <c r="J40" s="39"/>
      <c r="K40" s="565"/>
    </row>
    <row r="41" spans="1:16" ht="30" customHeight="1">
      <c r="A41" s="1339"/>
      <c r="B41" s="1340"/>
      <c r="C41" s="1340"/>
      <c r="D41" s="1340"/>
      <c r="E41" s="1340"/>
      <c r="F41" s="1341"/>
      <c r="J41" s="39"/>
      <c r="K41" s="565"/>
    </row>
    <row r="42" spans="1:16" ht="65.25" customHeight="1">
      <c r="A42" s="392" t="s">
        <v>195</v>
      </c>
      <c r="B42" s="1329" t="s">
        <v>196</v>
      </c>
      <c r="C42" s="1329"/>
      <c r="D42" s="1329"/>
      <c r="E42" s="1329"/>
      <c r="F42" s="1330"/>
      <c r="H42" s="15"/>
      <c r="I42" s="23"/>
      <c r="J42" s="1342"/>
      <c r="K42" s="1342"/>
      <c r="L42" s="1342"/>
      <c r="M42" s="1342"/>
      <c r="N42" s="1342"/>
      <c r="O42" s="1342"/>
    </row>
    <row r="43" spans="1:16" ht="30" customHeight="1">
      <c r="A43" s="392" t="s">
        <v>197</v>
      </c>
      <c r="B43" s="1331" t="s">
        <v>196</v>
      </c>
      <c r="C43" s="1331"/>
      <c r="D43" s="1331"/>
      <c r="E43" s="1331"/>
      <c r="F43" s="1332"/>
      <c r="J43" s="48"/>
      <c r="K43" s="571"/>
    </row>
    <row r="44" spans="1:16" ht="12" customHeight="1">
      <c r="A44" s="393"/>
      <c r="B44" s="1329"/>
      <c r="C44" s="1329"/>
      <c r="D44" s="1329"/>
      <c r="E44" s="1329"/>
      <c r="F44" s="1330"/>
      <c r="J44" s="49"/>
      <c r="K44" s="572"/>
    </row>
    <row r="45" spans="1:16">
      <c r="A45" s="393"/>
      <c r="B45" s="1331" t="s">
        <v>196</v>
      </c>
      <c r="C45" s="1331"/>
      <c r="D45" s="1331"/>
      <c r="E45" s="1331"/>
      <c r="F45" s="1332"/>
      <c r="H45" s="15"/>
    </row>
    <row r="46" spans="1:16" s="47" customFormat="1" ht="18.75" customHeight="1">
      <c r="A46" s="394"/>
      <c r="B46" s="1329"/>
      <c r="C46" s="1329"/>
      <c r="D46" s="1329"/>
      <c r="E46" s="1329"/>
      <c r="F46" s="1330"/>
      <c r="H46" s="15"/>
      <c r="K46" s="562"/>
      <c r="L46" s="562"/>
    </row>
    <row r="47" spans="1:16" ht="20.100000000000001" customHeight="1">
      <c r="A47" s="395"/>
      <c r="B47" s="1333"/>
      <c r="C47" s="1333"/>
      <c r="D47" s="1333"/>
      <c r="E47" s="1333"/>
      <c r="F47" s="1334"/>
      <c r="H47" s="15"/>
    </row>
    <row r="48" spans="1:16" ht="20.100000000000001" customHeight="1">
      <c r="A48" s="396"/>
      <c r="B48" s="1328"/>
      <c r="C48" s="1328"/>
      <c r="D48" s="398"/>
      <c r="E48" s="398"/>
      <c r="F48" s="399"/>
      <c r="H48" s="15"/>
    </row>
    <row r="49" spans="1:8" ht="20.100000000000001" customHeight="1">
      <c r="A49" s="400" t="s">
        <v>198</v>
      </c>
      <c r="B49" s="1135"/>
      <c r="C49" s="1135"/>
      <c r="D49" s="398"/>
      <c r="E49" s="398"/>
      <c r="F49" s="399"/>
      <c r="H49" s="15"/>
    </row>
    <row r="50" spans="1:8" ht="36.75" customHeight="1" thickBot="1">
      <c r="A50" s="401"/>
      <c r="B50" s="402"/>
      <c r="C50" s="403"/>
      <c r="D50" s="404"/>
      <c r="E50" s="402"/>
      <c r="F50" s="405"/>
      <c r="H50" s="15"/>
    </row>
    <row r="51" spans="1:8" ht="20.100000000000001" customHeight="1">
      <c r="A51" s="406"/>
      <c r="B51" s="407"/>
      <c r="C51" s="50"/>
      <c r="D51" s="408"/>
      <c r="E51" s="408"/>
      <c r="F51" s="408"/>
      <c r="H51" s="15"/>
    </row>
    <row r="52" spans="1:8" ht="3" customHeight="1">
      <c r="A52" s="409"/>
      <c r="C52" s="50"/>
      <c r="E52" s="407"/>
      <c r="F52" s="407"/>
      <c r="H52" s="15"/>
    </row>
    <row r="53" spans="1:8" ht="20.100000000000001" customHeight="1">
      <c r="A53" s="50"/>
      <c r="B53" s="51"/>
      <c r="C53" s="50"/>
      <c r="D53" s="50"/>
      <c r="E53" s="50"/>
      <c r="F53" s="52"/>
      <c r="H53" s="15"/>
    </row>
    <row r="54" spans="1:8" ht="21" customHeight="1">
      <c r="D54" s="50"/>
      <c r="E54" s="50"/>
      <c r="F54" s="52"/>
      <c r="H54" s="15"/>
    </row>
    <row r="55" spans="1:8">
      <c r="H55" s="15"/>
    </row>
    <row r="56" spans="1:8">
      <c r="H56" s="15"/>
    </row>
    <row r="57" spans="1:8" ht="26.25" customHeight="1">
      <c r="H57" s="15"/>
    </row>
    <row r="58" spans="1:8">
      <c r="H58" s="15"/>
    </row>
    <row r="59" spans="1:8">
      <c r="H59" s="15"/>
    </row>
    <row r="60" spans="1:8" ht="21" customHeight="1">
      <c r="H60" s="15"/>
    </row>
    <row r="61" spans="1:8" ht="21" customHeight="1">
      <c r="H61" s="15"/>
    </row>
    <row r="62" spans="1:8">
      <c r="H62" s="15"/>
    </row>
    <row r="63" spans="1:8">
      <c r="H63" s="15"/>
    </row>
    <row r="64" spans="1:8">
      <c r="H64" s="15"/>
    </row>
    <row r="65" spans="8:8">
      <c r="H65" s="15"/>
    </row>
    <row r="66" spans="8:8">
      <c r="H66" s="15"/>
    </row>
    <row r="67" spans="8:8">
      <c r="H67" s="15"/>
    </row>
    <row r="68" spans="8:8" ht="41.25" customHeight="1">
      <c r="H68" s="15"/>
    </row>
    <row r="69" spans="8:8">
      <c r="H69" s="15"/>
    </row>
    <row r="70" spans="8:8">
      <c r="H70" s="15"/>
    </row>
    <row r="71" spans="8:8">
      <c r="H71" s="15"/>
    </row>
    <row r="72" spans="8:8">
      <c r="H72" s="45"/>
    </row>
    <row r="73" spans="8:8">
      <c r="H73" s="15"/>
    </row>
    <row r="74" spans="8:8">
      <c r="H74" s="15"/>
    </row>
    <row r="75" spans="8:8" ht="23.25" customHeight="1">
      <c r="H75" s="15"/>
    </row>
    <row r="76" spans="8:8">
      <c r="H76" s="15"/>
    </row>
    <row r="77" spans="8:8">
      <c r="H77" s="15"/>
    </row>
    <row r="78" spans="8:8" ht="20.25" customHeight="1">
      <c r="H78" s="15"/>
    </row>
    <row r="79" spans="8:8">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47"/>
    </row>
    <row r="92" spans="8:8">
      <c r="H92" s="15"/>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sheetData>
  <sheetProtection algorithmName="SHA-512" hashValue="HjjUz/sfswgkCjaNZpoJp3QfxlhS/0/Ce6k2YD4oZ+cDk8AsxLrsLyjih0dWgqNE0waZ7cIJkR+vQClUnVvoIA==" saltValue="JsoGyO2EzBnwQliao2bjDw==" spinCount="100000" sheet="1" formatCells="0" formatColumns="0" formatRows="0"/>
  <mergeCells count="47">
    <mergeCell ref="J42:O42"/>
    <mergeCell ref="A41:F41"/>
    <mergeCell ref="A32:F33"/>
    <mergeCell ref="G32:G33"/>
    <mergeCell ref="H32:H33"/>
    <mergeCell ref="A36:F36"/>
    <mergeCell ref="A37:F37"/>
    <mergeCell ref="A38:F38"/>
    <mergeCell ref="A40:F40"/>
    <mergeCell ref="A35:F35"/>
    <mergeCell ref="A34:F34"/>
    <mergeCell ref="D31:E31"/>
    <mergeCell ref="D17:E17"/>
    <mergeCell ref="B48:C49"/>
    <mergeCell ref="B42:F42"/>
    <mergeCell ref="B43:F44"/>
    <mergeCell ref="B45:F46"/>
    <mergeCell ref="B47:F47"/>
    <mergeCell ref="D21:E21"/>
    <mergeCell ref="D30:E30"/>
    <mergeCell ref="D29:E29"/>
    <mergeCell ref="A39:F39"/>
    <mergeCell ref="D16:E16"/>
    <mergeCell ref="D23:E23"/>
    <mergeCell ref="D26:E26"/>
    <mergeCell ref="D22:E22"/>
    <mergeCell ref="D28:E28"/>
    <mergeCell ref="D18:E18"/>
    <mergeCell ref="D24:E24"/>
    <mergeCell ref="D25:F25"/>
    <mergeCell ref="D19:E19"/>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M37"/>
  <sheetViews>
    <sheetView zoomScale="75" zoomScaleNormal="75" workbookViewId="0">
      <selection activeCell="D10" sqref="D10:E10"/>
    </sheetView>
  </sheetViews>
  <sheetFormatPr defaultRowHeight="12.75"/>
  <cols>
    <col min="1" max="1" width="37.42578125" style="4" customWidth="1"/>
    <col min="2" max="2" width="18.42578125" style="4" customWidth="1"/>
    <col min="3" max="3" width="19.5703125" style="4" customWidth="1"/>
    <col min="4" max="4" width="19.7109375" style="4" customWidth="1"/>
    <col min="5" max="5" width="22.28515625" style="4" customWidth="1"/>
    <col min="6" max="6" width="25.28515625" style="4" customWidth="1"/>
    <col min="7" max="7" width="27.140625" style="4" customWidth="1"/>
  </cols>
  <sheetData>
    <row r="1" spans="1:13" s="1" customFormat="1" ht="30" customHeight="1" thickBot="1">
      <c r="A1" s="1373" t="s">
        <v>199</v>
      </c>
      <c r="B1" s="1374"/>
      <c r="C1" s="1374"/>
      <c r="D1" s="1374"/>
      <c r="E1" s="1374"/>
      <c r="F1" s="1374"/>
      <c r="G1" s="1375"/>
      <c r="J1" s="1368"/>
      <c r="K1" s="1368"/>
      <c r="L1" s="1368"/>
      <c r="M1" s="1368"/>
    </row>
    <row r="2" spans="1:13" s="1" customFormat="1" ht="57" customHeight="1" thickBot="1">
      <c r="A2" s="552" t="s">
        <v>164</v>
      </c>
      <c r="B2" s="553">
        <f>'BEGIN HERE'!J3</f>
        <v>0</v>
      </c>
      <c r="C2" s="582" t="s">
        <v>200</v>
      </c>
      <c r="D2" s="579"/>
      <c r="E2" s="582" t="s">
        <v>201</v>
      </c>
      <c r="F2" s="579"/>
      <c r="G2" s="582" t="s">
        <v>202</v>
      </c>
    </row>
    <row r="3" spans="1:13" s="1" customFormat="1" ht="51.75" customHeight="1" thickBot="1">
      <c r="A3" s="552" t="s">
        <v>203</v>
      </c>
      <c r="B3" s="553">
        <f>'BEGIN HERE'!J6</f>
        <v>0</v>
      </c>
      <c r="C3" s="581" t="s">
        <v>204</v>
      </c>
      <c r="D3" s="580"/>
      <c r="E3" s="581" t="s">
        <v>204</v>
      </c>
      <c r="F3" s="580"/>
      <c r="G3" s="581" t="s">
        <v>204</v>
      </c>
    </row>
    <row r="4" spans="1:13" s="62" customFormat="1" ht="100.5" customHeight="1" thickBot="1">
      <c r="A4" s="488" t="s">
        <v>55</v>
      </c>
      <c r="B4" s="489" t="s">
        <v>205</v>
      </c>
      <c r="C4" s="489" t="s">
        <v>206</v>
      </c>
      <c r="D4" s="490" t="s">
        <v>207</v>
      </c>
      <c r="E4" s="491" t="s">
        <v>208</v>
      </c>
      <c r="F4" s="490" t="s">
        <v>209</v>
      </c>
      <c r="G4" s="492" t="s">
        <v>210</v>
      </c>
    </row>
    <row r="5" spans="1:13" s="1" customFormat="1" ht="27.75" customHeight="1">
      <c r="A5" s="493" t="str">
        <f>Trustees!A11</f>
        <v>Dues</v>
      </c>
      <c r="B5" s="494">
        <f>Trustees!B11</f>
        <v>0</v>
      </c>
      <c r="C5" s="495">
        <v>0</v>
      </c>
      <c r="D5" s="496">
        <f>B5-C5</f>
        <v>0</v>
      </c>
      <c r="E5" s="497"/>
      <c r="F5" s="498">
        <f>C5-E5</f>
        <v>0</v>
      </c>
      <c r="G5" s="497"/>
    </row>
    <row r="6" spans="1:13" s="1" customFormat="1" ht="27.75" customHeight="1" thickBot="1">
      <c r="A6" s="499" t="str">
        <f>Trustees!A12</f>
        <v>Other</v>
      </c>
      <c r="B6" s="500">
        <f>Trustees!B12</f>
        <v>0</v>
      </c>
      <c r="C6" s="501">
        <v>0</v>
      </c>
      <c r="D6" s="496">
        <f>B6-C6</f>
        <v>0</v>
      </c>
      <c r="E6" s="502"/>
      <c r="F6" s="496">
        <f>C6-E6</f>
        <v>0</v>
      </c>
      <c r="G6" s="502"/>
    </row>
    <row r="7" spans="1:13" s="1" customFormat="1" ht="27.75" customHeight="1" thickBot="1">
      <c r="A7" s="503" t="s">
        <v>80</v>
      </c>
      <c r="B7" s="504">
        <f>SUM(B5:B6)</f>
        <v>0</v>
      </c>
      <c r="C7" s="504">
        <f>SUM(C5:C6)</f>
        <v>0</v>
      </c>
      <c r="D7" s="504">
        <f>B7-C7</f>
        <v>0</v>
      </c>
      <c r="E7" s="505">
        <f>SUM(E5:E6)</f>
        <v>0</v>
      </c>
      <c r="F7" s="506">
        <f>C7-E7</f>
        <v>0</v>
      </c>
      <c r="G7" s="507">
        <f>SUM(G5:G6)</f>
        <v>0</v>
      </c>
    </row>
    <row r="8" spans="1:13" s="1" customFormat="1" ht="27.75" customHeight="1" thickBot="1">
      <c r="A8" s="1378"/>
      <c r="B8" s="1379"/>
      <c r="C8" s="1379"/>
      <c r="D8" s="1379"/>
      <c r="E8" s="1379"/>
      <c r="F8" s="1379"/>
      <c r="G8" s="1380"/>
    </row>
    <row r="9" spans="1:13" s="62" customFormat="1" ht="27.75" customHeight="1" thickBot="1">
      <c r="A9" s="508" t="s">
        <v>56</v>
      </c>
      <c r="B9" s="509"/>
      <c r="C9" s="509"/>
      <c r="D9" s="509"/>
      <c r="E9" s="509"/>
      <c r="F9" s="509"/>
      <c r="G9" s="509"/>
    </row>
    <row r="10" spans="1:13" s="1" customFormat="1" ht="27.75" customHeight="1">
      <c r="A10" s="510" t="str">
        <f>Trustees!A16</f>
        <v>CUPE Per Capita</v>
      </c>
      <c r="B10" s="496">
        <f>Trustees!B16</f>
        <v>0</v>
      </c>
      <c r="C10" s="511">
        <v>0</v>
      </c>
      <c r="D10" s="496">
        <f>B10-C10</f>
        <v>0</v>
      </c>
      <c r="E10" s="512"/>
      <c r="F10" s="513">
        <f t="shared" ref="F10:F22" si="0">C10-E10</f>
        <v>0</v>
      </c>
      <c r="G10" s="514"/>
    </row>
    <row r="11" spans="1:13" s="1" customFormat="1" ht="27.75" customHeight="1">
      <c r="A11" s="510" t="str">
        <f>Trustees!A17</f>
        <v>Affiliation Fees</v>
      </c>
      <c r="B11" s="496">
        <f>Trustees!B17</f>
        <v>0</v>
      </c>
      <c r="C11" s="511">
        <v>0</v>
      </c>
      <c r="D11" s="496">
        <f t="shared" ref="D11:D22" si="1">B11-C11</f>
        <v>0</v>
      </c>
      <c r="E11" s="511"/>
      <c r="F11" s="513">
        <f t="shared" si="0"/>
        <v>0</v>
      </c>
      <c r="G11" s="515"/>
    </row>
    <row r="12" spans="1:13" s="1" customFormat="1" ht="27.75" customHeight="1">
      <c r="A12" s="510" t="str">
        <f>Trustees!A18</f>
        <v>Salaries</v>
      </c>
      <c r="B12" s="496">
        <f>Trustees!B18</f>
        <v>0</v>
      </c>
      <c r="C12" s="511">
        <v>0</v>
      </c>
      <c r="D12" s="496">
        <f t="shared" si="1"/>
        <v>0</v>
      </c>
      <c r="E12" s="511"/>
      <c r="F12" s="513">
        <f t="shared" si="0"/>
        <v>0</v>
      </c>
      <c r="G12" s="515"/>
    </row>
    <row r="13" spans="1:13" s="1" customFormat="1" ht="27.75" customHeight="1">
      <c r="A13" s="510" t="str">
        <f>Trustees!A19</f>
        <v>Operating Expenses</v>
      </c>
      <c r="B13" s="496">
        <f>Trustees!B19</f>
        <v>0</v>
      </c>
      <c r="C13" s="511">
        <v>0</v>
      </c>
      <c r="D13" s="496">
        <f t="shared" si="1"/>
        <v>0</v>
      </c>
      <c r="E13" s="511"/>
      <c r="F13" s="513">
        <f t="shared" si="0"/>
        <v>0</v>
      </c>
      <c r="G13" s="515"/>
    </row>
    <row r="14" spans="1:13" s="1" customFormat="1" ht="27.75" customHeight="1">
      <c r="A14" s="510" t="str">
        <f>Trustees!A20</f>
        <v>Special Purchases</v>
      </c>
      <c r="B14" s="496">
        <f>Trustees!B20</f>
        <v>0</v>
      </c>
      <c r="C14" s="511">
        <v>0</v>
      </c>
      <c r="D14" s="496">
        <f t="shared" si="1"/>
        <v>0</v>
      </c>
      <c r="E14" s="511"/>
      <c r="F14" s="513">
        <f t="shared" si="0"/>
        <v>0</v>
      </c>
      <c r="G14" s="515"/>
    </row>
    <row r="15" spans="1:13" s="1" customFormat="1" ht="27.75" customHeight="1">
      <c r="A15" s="510" t="str">
        <f>Trustees!A21</f>
        <v>Executive Expenses</v>
      </c>
      <c r="B15" s="496">
        <f>Trustees!B21</f>
        <v>0</v>
      </c>
      <c r="C15" s="511">
        <v>0</v>
      </c>
      <c r="D15" s="496">
        <f t="shared" si="1"/>
        <v>0</v>
      </c>
      <c r="E15" s="511"/>
      <c r="F15" s="513">
        <f t="shared" si="0"/>
        <v>0</v>
      </c>
      <c r="G15" s="515"/>
    </row>
    <row r="16" spans="1:13" s="1" customFormat="1" ht="27.75" customHeight="1">
      <c r="A16" s="510" t="str">
        <f>Trustees!A22</f>
        <v>Bargaining Expenses</v>
      </c>
      <c r="B16" s="496">
        <f>Trustees!B22</f>
        <v>0</v>
      </c>
      <c r="C16" s="511">
        <v>0</v>
      </c>
      <c r="D16" s="496">
        <f t="shared" si="1"/>
        <v>0</v>
      </c>
      <c r="E16" s="511"/>
      <c r="F16" s="513">
        <f t="shared" si="0"/>
        <v>0</v>
      </c>
      <c r="G16" s="515"/>
    </row>
    <row r="17" spans="1:11" s="1" customFormat="1" ht="27.75" customHeight="1">
      <c r="A17" s="510" t="str">
        <f>Trustees!A23</f>
        <v>Grievances/ Arbitration</v>
      </c>
      <c r="B17" s="496">
        <f>Trustees!B23</f>
        <v>0</v>
      </c>
      <c r="C17" s="511">
        <v>0</v>
      </c>
      <c r="D17" s="496">
        <f t="shared" si="1"/>
        <v>0</v>
      </c>
      <c r="E17" s="511"/>
      <c r="F17" s="513">
        <f t="shared" si="0"/>
        <v>0</v>
      </c>
      <c r="G17" s="515"/>
    </row>
    <row r="18" spans="1:11" s="1" customFormat="1" ht="27.75" customHeight="1">
      <c r="A18" s="510" t="str">
        <f>Trustees!A24</f>
        <v>Committee Expenses</v>
      </c>
      <c r="B18" s="496">
        <f>Trustees!B24</f>
        <v>0</v>
      </c>
      <c r="C18" s="511">
        <v>0</v>
      </c>
      <c r="D18" s="496">
        <f t="shared" si="1"/>
        <v>0</v>
      </c>
      <c r="E18" s="511"/>
      <c r="F18" s="513">
        <f t="shared" si="0"/>
        <v>0</v>
      </c>
      <c r="G18" s="515"/>
    </row>
    <row r="19" spans="1:11" s="1" customFormat="1" ht="27.75" customHeight="1">
      <c r="A19" s="510" t="str">
        <f>Trustees!A25</f>
        <v>Conventions/ Conferences</v>
      </c>
      <c r="B19" s="496">
        <f>Trustees!B25</f>
        <v>0</v>
      </c>
      <c r="C19" s="511">
        <v>0</v>
      </c>
      <c r="D19" s="496">
        <f t="shared" si="1"/>
        <v>0</v>
      </c>
      <c r="E19" s="511"/>
      <c r="F19" s="513">
        <f t="shared" si="0"/>
        <v>0</v>
      </c>
      <c r="G19" s="515"/>
    </row>
    <row r="20" spans="1:11" s="1" customFormat="1" ht="27.75" customHeight="1">
      <c r="A20" s="510" t="str">
        <f>Trustees!A26</f>
        <v>Education</v>
      </c>
      <c r="B20" s="496">
        <f>Trustees!B26</f>
        <v>0</v>
      </c>
      <c r="C20" s="511">
        <v>0</v>
      </c>
      <c r="D20" s="496">
        <f t="shared" si="1"/>
        <v>0</v>
      </c>
      <c r="E20" s="511"/>
      <c r="F20" s="513">
        <f t="shared" si="0"/>
        <v>0</v>
      </c>
      <c r="G20" s="515"/>
    </row>
    <row r="21" spans="1:11" s="1" customFormat="1" ht="27.75" customHeight="1">
      <c r="A21" s="510" t="str">
        <f>Trustees!A27</f>
        <v>Contributions/ Donations</v>
      </c>
      <c r="B21" s="496">
        <f>Trustees!B27</f>
        <v>0</v>
      </c>
      <c r="C21" s="511">
        <v>0</v>
      </c>
      <c r="D21" s="496">
        <f t="shared" si="1"/>
        <v>0</v>
      </c>
      <c r="E21" s="516"/>
      <c r="F21" s="517">
        <f t="shared" si="0"/>
        <v>0</v>
      </c>
      <c r="G21" s="518"/>
    </row>
    <row r="22" spans="1:11" s="1" customFormat="1" ht="27.75" customHeight="1" thickBot="1">
      <c r="A22" s="510" t="str">
        <f>Trustees!A28</f>
        <v>Other</v>
      </c>
      <c r="B22" s="519">
        <f>Trustees!B28</f>
        <v>0</v>
      </c>
      <c r="C22" s="511">
        <v>0</v>
      </c>
      <c r="D22" s="496">
        <f t="shared" si="1"/>
        <v>0</v>
      </c>
      <c r="E22" s="520"/>
      <c r="F22" s="513">
        <f t="shared" si="0"/>
        <v>0</v>
      </c>
      <c r="G22" s="518"/>
    </row>
    <row r="23" spans="1:11" s="1" customFormat="1" ht="27.75" customHeight="1" thickBot="1">
      <c r="A23" s="503" t="s">
        <v>81</v>
      </c>
      <c r="B23" s="521">
        <f t="shared" ref="B23:G23" si="2">SUM(B10:B22)</f>
        <v>0</v>
      </c>
      <c r="C23" s="521">
        <f t="shared" si="2"/>
        <v>0</v>
      </c>
      <c r="D23" s="521">
        <f t="shared" si="2"/>
        <v>0</v>
      </c>
      <c r="E23" s="522">
        <f t="shared" si="2"/>
        <v>0</v>
      </c>
      <c r="F23" s="506">
        <f t="shared" si="2"/>
        <v>0</v>
      </c>
      <c r="G23" s="523">
        <f t="shared" si="2"/>
        <v>0</v>
      </c>
    </row>
    <row r="24" spans="1:11" s="1" customFormat="1" ht="27.75" customHeight="1" thickBot="1">
      <c r="A24" s="524" t="s">
        <v>211</v>
      </c>
      <c r="B24" s="624">
        <f t="shared" ref="B24:G24" si="3">B7-B23</f>
        <v>0</v>
      </c>
      <c r="C24" s="525">
        <f t="shared" si="3"/>
        <v>0</v>
      </c>
      <c r="D24" s="624">
        <f t="shared" si="3"/>
        <v>0</v>
      </c>
      <c r="E24" s="525">
        <f t="shared" si="3"/>
        <v>0</v>
      </c>
      <c r="F24" s="525">
        <f t="shared" si="3"/>
        <v>0</v>
      </c>
      <c r="G24" s="525">
        <f t="shared" si="3"/>
        <v>0</v>
      </c>
    </row>
    <row r="25" spans="1:11" s="1" customFormat="1" ht="27.75" customHeight="1" thickBot="1">
      <c r="A25" s="1378"/>
      <c r="B25" s="1379"/>
      <c r="C25" s="1379"/>
      <c r="D25" s="1379"/>
      <c r="E25" s="1379"/>
      <c r="F25" s="1379"/>
      <c r="G25" s="1380"/>
    </row>
    <row r="26" spans="1:11" s="1" customFormat="1" ht="27.75" customHeight="1" thickBot="1">
      <c r="A26" s="1371" t="s">
        <v>212</v>
      </c>
      <c r="B26" s="1372"/>
      <c r="C26" s="1372"/>
      <c r="D26" s="1372"/>
      <c r="E26" s="1372"/>
      <c r="F26" s="526"/>
      <c r="G26" s="527" t="s">
        <v>96</v>
      </c>
    </row>
    <row r="27" spans="1:11" s="1" customFormat="1" ht="27.75" customHeight="1">
      <c r="A27" s="1381"/>
      <c r="B27" s="1382"/>
      <c r="C27" s="1382"/>
      <c r="D27" s="1382"/>
      <c r="E27" s="1382"/>
      <c r="F27" s="1383"/>
      <c r="G27" s="514"/>
      <c r="H27" s="574" t="s">
        <v>17</v>
      </c>
      <c r="I27" s="1359" t="s">
        <v>213</v>
      </c>
      <c r="J27" s="1360"/>
      <c r="K27" s="1361"/>
    </row>
    <row r="28" spans="1:11" s="1" customFormat="1" ht="27.75" customHeight="1">
      <c r="A28" s="1339"/>
      <c r="B28" s="1340"/>
      <c r="C28" s="1340"/>
      <c r="D28" s="1340"/>
      <c r="E28" s="1340"/>
      <c r="F28" s="1341"/>
      <c r="G28" s="502"/>
      <c r="H28" s="574" t="s">
        <v>17</v>
      </c>
      <c r="I28" s="1362"/>
      <c r="J28" s="1363"/>
      <c r="K28" s="1364"/>
    </row>
    <row r="29" spans="1:11" s="1" customFormat="1" ht="27.75" customHeight="1" thickBot="1">
      <c r="A29" s="1339"/>
      <c r="B29" s="1340"/>
      <c r="C29" s="1340"/>
      <c r="D29" s="1340"/>
      <c r="E29" s="1340"/>
      <c r="F29" s="1341"/>
      <c r="G29" s="528"/>
      <c r="H29" s="574" t="s">
        <v>17</v>
      </c>
      <c r="I29" s="1365"/>
      <c r="J29" s="1366"/>
      <c r="K29" s="1367"/>
    </row>
    <row r="30" spans="1:11" s="1" customFormat="1" ht="27.75" customHeight="1" thickBot="1">
      <c r="A30" s="529"/>
      <c r="B30" s="530"/>
      <c r="C30" s="530"/>
      <c r="D30" s="530"/>
      <c r="E30" s="1369" t="s">
        <v>214</v>
      </c>
      <c r="F30" s="1370"/>
      <c r="G30" s="531">
        <f>SUM(G27:G29)</f>
        <v>0</v>
      </c>
    </row>
    <row r="31" spans="1:11" s="1" customFormat="1" ht="27.75" customHeight="1" thickBot="1">
      <c r="A31" s="532"/>
      <c r="B31" s="533"/>
      <c r="C31" s="533"/>
      <c r="D31" s="533"/>
      <c r="E31" s="63"/>
      <c r="F31" s="63"/>
      <c r="G31" s="64"/>
    </row>
    <row r="32" spans="1:11" s="1" customFormat="1" ht="27.75" customHeight="1" thickBot="1">
      <c r="A32" s="1376" t="s">
        <v>215</v>
      </c>
      <c r="B32" s="1377"/>
      <c r="C32" s="1377"/>
      <c r="D32" s="1377"/>
      <c r="E32" s="1377"/>
      <c r="F32" s="534"/>
      <c r="G32" s="509" t="s">
        <v>96</v>
      </c>
    </row>
    <row r="33" spans="1:11" s="1" customFormat="1" ht="27.75" customHeight="1">
      <c r="A33" s="1381"/>
      <c r="B33" s="1382"/>
      <c r="C33" s="1382"/>
      <c r="D33" s="1382"/>
      <c r="E33" s="1382"/>
      <c r="F33" s="1383"/>
      <c r="G33" s="502"/>
      <c r="H33" s="574" t="s">
        <v>17</v>
      </c>
      <c r="I33" s="1359" t="s">
        <v>213</v>
      </c>
      <c r="J33" s="1360"/>
      <c r="K33" s="1361"/>
    </row>
    <row r="34" spans="1:11" s="1" customFormat="1" ht="27.75" customHeight="1">
      <c r="A34" s="1339"/>
      <c r="B34" s="1340"/>
      <c r="C34" s="1340"/>
      <c r="D34" s="1340"/>
      <c r="E34" s="1340"/>
      <c r="F34" s="1341"/>
      <c r="G34" s="502"/>
      <c r="H34" s="574" t="s">
        <v>17</v>
      </c>
      <c r="I34" s="1362"/>
      <c r="J34" s="1363"/>
      <c r="K34" s="1364"/>
    </row>
    <row r="35" spans="1:11" s="1" customFormat="1" ht="27.75" customHeight="1" thickBot="1">
      <c r="A35" s="1339"/>
      <c r="B35" s="1340"/>
      <c r="C35" s="1340"/>
      <c r="D35" s="1340"/>
      <c r="E35" s="1340"/>
      <c r="F35" s="1341"/>
      <c r="G35" s="535"/>
      <c r="H35" s="574" t="s">
        <v>17</v>
      </c>
      <c r="I35" s="1365"/>
      <c r="J35" s="1366"/>
      <c r="K35" s="1367"/>
    </row>
    <row r="36" spans="1:11" s="1" customFormat="1" ht="27.75" customHeight="1" thickBot="1">
      <c r="A36" s="529"/>
      <c r="B36" s="530"/>
      <c r="C36" s="530"/>
      <c r="D36" s="530"/>
      <c r="E36" s="1369" t="s">
        <v>216</v>
      </c>
      <c r="F36" s="1370"/>
      <c r="G36" s="531">
        <f>SUM(G33:G35)</f>
        <v>0</v>
      </c>
    </row>
    <row r="37" spans="1:11" ht="27.75" customHeight="1" thickBot="1">
      <c r="A37" s="532"/>
      <c r="B37" s="533"/>
      <c r="C37" s="533"/>
      <c r="D37" s="533"/>
      <c r="E37" s="63"/>
      <c r="F37" s="63"/>
      <c r="G37" s="64"/>
    </row>
  </sheetData>
  <sheetProtection algorithmName="SHA-512" hashValue="m3NnCe8a+w2uDlJmpahcvYstpLOSx1qyMkFD3YrIxNT5M/IyrCftJbYe6Xm73wV/bOk10I2AfJvw99zT/1Z9qg==" saltValue="3AretHEGsPQRj1D2FdNv4A==" spinCount="100000" sheet="1" formatCells="0" formatColumns="0" formatRows="0"/>
  <mergeCells count="16">
    <mergeCell ref="I33:K35"/>
    <mergeCell ref="J1:M1"/>
    <mergeCell ref="A34:F34"/>
    <mergeCell ref="A35:F35"/>
    <mergeCell ref="E36:F36"/>
    <mergeCell ref="A26:E26"/>
    <mergeCell ref="A1:G1"/>
    <mergeCell ref="A32:E32"/>
    <mergeCell ref="A25:G25"/>
    <mergeCell ref="A8:G8"/>
    <mergeCell ref="E30:F30"/>
    <mergeCell ref="A27:F27"/>
    <mergeCell ref="A28:F28"/>
    <mergeCell ref="A29:F29"/>
    <mergeCell ref="A33:F33"/>
    <mergeCell ref="I27:K29"/>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zoomScale="75" zoomScaleNormal="75" workbookViewId="0">
      <selection activeCell="D10" sqref="D10:E10"/>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386" t="s">
        <v>217</v>
      </c>
      <c r="B1" s="1387"/>
    </row>
    <row r="2" spans="1:11" ht="48.75" customHeight="1" thickBot="1">
      <c r="A2" s="536" t="s">
        <v>55</v>
      </c>
      <c r="B2" s="537" t="s">
        <v>218</v>
      </c>
      <c r="C2" s="2"/>
      <c r="D2" s="2"/>
      <c r="E2" s="2"/>
      <c r="F2" s="2"/>
      <c r="G2" s="2"/>
      <c r="H2" s="2"/>
      <c r="I2" s="2"/>
      <c r="J2" s="2"/>
      <c r="K2" s="2"/>
    </row>
    <row r="3" spans="1:11" ht="48.75" customHeight="1">
      <c r="A3" s="538" t="s">
        <v>64</v>
      </c>
      <c r="B3" s="539" t="s">
        <v>219</v>
      </c>
      <c r="C3" s="2"/>
      <c r="D3" s="2"/>
      <c r="E3" s="2"/>
      <c r="F3" s="2"/>
      <c r="G3" s="2"/>
      <c r="H3" s="2"/>
      <c r="I3" s="2"/>
      <c r="J3" s="2"/>
      <c r="K3" s="2"/>
    </row>
    <row r="4" spans="1:11" ht="48.75" customHeight="1" thickBot="1">
      <c r="A4" s="540" t="s">
        <v>65</v>
      </c>
      <c r="B4" s="541" t="s">
        <v>220</v>
      </c>
      <c r="C4" s="2"/>
      <c r="D4" s="2"/>
      <c r="E4" s="2"/>
      <c r="F4" s="2"/>
      <c r="G4" s="2"/>
      <c r="H4" s="2"/>
      <c r="I4" s="2"/>
      <c r="J4" s="2"/>
      <c r="K4" s="2"/>
    </row>
    <row r="5" spans="1:11" ht="48.75" customHeight="1" thickBot="1">
      <c r="A5" s="542" t="s">
        <v>56</v>
      </c>
      <c r="B5" s="543" t="s">
        <v>218</v>
      </c>
      <c r="C5" s="2"/>
      <c r="D5" s="2"/>
      <c r="E5" s="2"/>
      <c r="F5" s="2"/>
      <c r="G5" s="2"/>
      <c r="H5" s="2"/>
      <c r="I5" s="2"/>
      <c r="J5" s="2"/>
      <c r="K5" s="2"/>
    </row>
    <row r="6" spans="1:11" ht="49.5" customHeight="1">
      <c r="A6" s="544" t="s">
        <v>221</v>
      </c>
      <c r="B6" s="545" t="s">
        <v>222</v>
      </c>
      <c r="C6" s="2"/>
      <c r="D6" s="2"/>
      <c r="E6" s="2"/>
      <c r="F6" s="2"/>
      <c r="G6" s="2"/>
      <c r="H6" s="2"/>
      <c r="I6" s="2"/>
      <c r="J6" s="2"/>
      <c r="K6" s="2"/>
    </row>
    <row r="7" spans="1:11" ht="49.5" customHeight="1">
      <c r="A7" s="546" t="s">
        <v>67</v>
      </c>
      <c r="B7" s="545" t="s">
        <v>223</v>
      </c>
      <c r="C7" s="2"/>
      <c r="D7" s="2"/>
      <c r="E7" s="2"/>
      <c r="F7" s="2"/>
      <c r="G7" s="2"/>
      <c r="H7" s="2"/>
      <c r="I7" s="2"/>
      <c r="J7" s="2"/>
      <c r="K7" s="2"/>
    </row>
    <row r="8" spans="1:11" customFormat="1" ht="49.5" customHeight="1">
      <c r="A8" s="546" t="s">
        <v>224</v>
      </c>
      <c r="B8" s="545" t="s">
        <v>225</v>
      </c>
    </row>
    <row r="9" spans="1:11" ht="49.5" customHeight="1">
      <c r="A9" s="546" t="s">
        <v>69</v>
      </c>
      <c r="B9" s="545" t="s">
        <v>226</v>
      </c>
      <c r="C9" s="2"/>
      <c r="D9" s="2"/>
      <c r="E9" s="2"/>
      <c r="F9" s="2"/>
      <c r="G9" s="2"/>
      <c r="H9" s="2"/>
      <c r="I9" s="2"/>
      <c r="J9" s="2"/>
      <c r="K9" s="2"/>
    </row>
    <row r="10" spans="1:11" ht="49.5" customHeight="1">
      <c r="A10" s="546" t="s">
        <v>70</v>
      </c>
      <c r="B10" s="545" t="s">
        <v>227</v>
      </c>
      <c r="C10" s="2"/>
      <c r="D10" s="2"/>
      <c r="E10" s="2"/>
      <c r="F10" s="2"/>
      <c r="G10" s="2"/>
      <c r="H10" s="2"/>
      <c r="I10" s="2"/>
      <c r="J10" s="2"/>
      <c r="K10" s="2"/>
    </row>
    <row r="11" spans="1:11" ht="49.5" customHeight="1">
      <c r="A11" s="546" t="s">
        <v>71</v>
      </c>
      <c r="B11" s="545" t="s">
        <v>228</v>
      </c>
      <c r="C11" s="2"/>
      <c r="D11" s="2"/>
      <c r="E11" s="2"/>
      <c r="F11" s="2"/>
      <c r="G11" s="2"/>
      <c r="H11" s="2"/>
      <c r="I11" s="2"/>
      <c r="J11" s="2"/>
      <c r="K11" s="2"/>
    </row>
    <row r="12" spans="1:11" ht="49.5" customHeight="1">
      <c r="A12" s="547" t="s">
        <v>72</v>
      </c>
      <c r="B12" s="545" t="s">
        <v>229</v>
      </c>
      <c r="C12" s="2"/>
      <c r="D12" s="2"/>
      <c r="E12" s="2"/>
      <c r="F12" s="2"/>
      <c r="G12" s="2"/>
      <c r="H12" s="2"/>
      <c r="I12" s="2"/>
      <c r="J12" s="2"/>
      <c r="K12" s="2"/>
    </row>
    <row r="13" spans="1:11" ht="49.5" customHeight="1">
      <c r="A13" s="546" t="s">
        <v>230</v>
      </c>
      <c r="B13" s="545" t="s">
        <v>231</v>
      </c>
      <c r="C13" s="2"/>
      <c r="D13" s="2"/>
      <c r="E13" s="2"/>
      <c r="F13" s="2"/>
      <c r="G13" s="2"/>
      <c r="H13" s="2"/>
      <c r="I13" s="2"/>
      <c r="J13" s="2"/>
      <c r="K13" s="2"/>
    </row>
    <row r="14" spans="1:11" customFormat="1" ht="49.5" customHeight="1">
      <c r="A14" s="546" t="s">
        <v>232</v>
      </c>
      <c r="B14" s="545" t="s">
        <v>233</v>
      </c>
    </row>
    <row r="15" spans="1:11" ht="49.5" customHeight="1">
      <c r="A15" s="548" t="s">
        <v>234</v>
      </c>
      <c r="B15" s="545" t="s">
        <v>235</v>
      </c>
      <c r="C15" s="2"/>
      <c r="D15" s="2"/>
      <c r="E15" s="2"/>
      <c r="F15" s="2"/>
      <c r="G15" s="2"/>
      <c r="H15" s="2"/>
      <c r="I15" s="2"/>
      <c r="J15" s="2"/>
      <c r="K15" s="2"/>
    </row>
    <row r="16" spans="1:11" customFormat="1" ht="49.5" customHeight="1">
      <c r="A16" s="546" t="s">
        <v>236</v>
      </c>
      <c r="B16" s="545" t="s">
        <v>237</v>
      </c>
    </row>
    <row r="17" spans="1:2" customFormat="1" ht="49.5" customHeight="1">
      <c r="A17" s="546" t="s">
        <v>238</v>
      </c>
      <c r="B17" s="545" t="s">
        <v>239</v>
      </c>
    </row>
    <row r="18" spans="1:2" ht="49.5" customHeight="1" thickBot="1">
      <c r="A18" s="549" t="s">
        <v>65</v>
      </c>
      <c r="B18" s="550" t="s">
        <v>240</v>
      </c>
    </row>
    <row r="21" spans="1:2" ht="48.75" customHeight="1">
      <c r="A21" s="1385"/>
      <c r="B21" s="1385"/>
    </row>
    <row r="23" spans="1:2" ht="48.75" customHeight="1">
      <c r="A23" s="1384"/>
      <c r="B23" s="1384"/>
    </row>
    <row r="24" spans="1:2" ht="48.75" customHeight="1">
      <c r="A24" s="551"/>
      <c r="B24" s="551"/>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1406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32" t="s">
        <v>241</v>
      </c>
      <c r="E1" s="1432"/>
      <c r="F1" s="1432"/>
      <c r="G1" s="1432"/>
      <c r="H1" s="1432"/>
      <c r="I1" s="1432"/>
      <c r="J1" s="1432"/>
      <c r="K1" s="1432"/>
      <c r="L1" s="159"/>
      <c r="M1" s="159"/>
      <c r="N1" s="159"/>
    </row>
    <row r="4" spans="1:21" s="4" customFormat="1" ht="21" customHeight="1">
      <c r="A4" s="573"/>
      <c r="B4" s="573"/>
      <c r="C4" s="1493" t="s">
        <v>242</v>
      </c>
      <c r="D4" s="1493"/>
      <c r="E4" s="1493"/>
      <c r="F4" s="1493"/>
      <c r="G4" s="1493"/>
      <c r="H4" s="1493"/>
      <c r="I4" s="1493"/>
      <c r="J4" s="1493"/>
      <c r="K4" s="1493"/>
      <c r="L4" s="1493"/>
      <c r="M4" s="1493"/>
      <c r="N4" s="573"/>
      <c r="O4" s="573"/>
      <c r="P4" s="573"/>
      <c r="Q4" s="573"/>
      <c r="R4" s="573"/>
      <c r="S4" s="573"/>
      <c r="T4" s="573"/>
      <c r="U4" s="161"/>
    </row>
    <row r="5" spans="1:21" ht="21" customHeight="1">
      <c r="A5" s="573"/>
      <c r="B5" s="573"/>
      <c r="C5" s="1493"/>
      <c r="D5" s="1493"/>
      <c r="E5" s="1493"/>
      <c r="F5" s="1493"/>
      <c r="G5" s="1493"/>
      <c r="H5" s="1493"/>
      <c r="I5" s="1493"/>
      <c r="J5" s="1493"/>
      <c r="K5" s="1493"/>
      <c r="L5" s="1493"/>
      <c r="M5" s="1493"/>
      <c r="N5" s="573"/>
      <c r="O5" s="573"/>
      <c r="P5" s="573"/>
      <c r="Q5" s="573"/>
      <c r="R5" s="573"/>
      <c r="S5" s="573"/>
      <c r="T5" s="573"/>
      <c r="U5" s="161"/>
    </row>
    <row r="6" spans="1:21" ht="21" customHeight="1">
      <c r="A6" s="77"/>
      <c r="B6" s="65"/>
      <c r="C6" s="66"/>
      <c r="D6" s="66"/>
      <c r="F6" s="66"/>
      <c r="I6" s="160"/>
      <c r="M6" s="157"/>
      <c r="N6" s="157"/>
      <c r="O6" s="157"/>
    </row>
    <row r="7" spans="1:21" ht="18">
      <c r="A7" s="77" t="s">
        <v>1</v>
      </c>
      <c r="B7" s="191" t="s">
        <v>243</v>
      </c>
    </row>
    <row r="9" spans="1:21" ht="13.5" thickBot="1">
      <c r="A9" s="85"/>
      <c r="B9" s="85"/>
      <c r="C9" s="85"/>
      <c r="D9" s="85"/>
      <c r="E9" s="85"/>
      <c r="F9" s="85"/>
      <c r="G9" s="85"/>
      <c r="H9" s="85"/>
      <c r="I9" s="85"/>
      <c r="J9" s="85"/>
      <c r="K9" s="85"/>
      <c r="L9" s="85"/>
      <c r="M9" s="85"/>
      <c r="N9" s="85"/>
      <c r="P9" s="85"/>
      <c r="Q9" s="85"/>
      <c r="R9" s="85"/>
    </row>
    <row r="10" spans="1:21" ht="13.5" thickBot="1">
      <c r="A10" s="87"/>
      <c r="B10" s="1519" t="s">
        <v>82</v>
      </c>
      <c r="C10" s="1520"/>
      <c r="D10" s="1520"/>
      <c r="E10" s="1520"/>
      <c r="F10" s="1521"/>
      <c r="G10" s="1505" t="s">
        <v>53</v>
      </c>
      <c r="H10" s="1506"/>
      <c r="I10" s="88"/>
      <c r="J10" s="1507" t="s">
        <v>83</v>
      </c>
      <c r="K10" s="1508"/>
      <c r="L10" s="1508"/>
      <c r="M10" s="1509"/>
      <c r="N10" s="109" t="s">
        <v>53</v>
      </c>
      <c r="O10" s="85"/>
      <c r="P10" s="86"/>
      <c r="Q10" s="86"/>
      <c r="R10" s="86"/>
    </row>
    <row r="11" spans="1:21" ht="28.5" customHeight="1" thickBot="1">
      <c r="A11" s="89"/>
      <c r="B11" s="1510" t="s">
        <v>84</v>
      </c>
      <c r="C11" s="1511"/>
      <c r="D11" s="90"/>
      <c r="E11" s="1512" t="s">
        <v>85</v>
      </c>
      <c r="F11" s="1513"/>
      <c r="G11" s="1514"/>
      <c r="H11" s="1515"/>
      <c r="I11" s="91"/>
      <c r="J11" s="1516" t="s">
        <v>86</v>
      </c>
      <c r="K11" s="1517"/>
      <c r="L11" s="1517"/>
      <c r="M11" s="1518"/>
      <c r="N11" s="111"/>
      <c r="O11" s="93"/>
      <c r="P11" s="93"/>
      <c r="Q11" s="93"/>
      <c r="R11" s="93"/>
    </row>
    <row r="12" spans="1:21" ht="33.75" customHeight="1" thickBot="1">
      <c r="A12" s="94"/>
      <c r="B12" s="95"/>
      <c r="C12" s="96"/>
      <c r="D12" s="97"/>
      <c r="E12" s="97"/>
      <c r="F12" s="97"/>
      <c r="G12" s="97"/>
      <c r="H12" s="98"/>
      <c r="I12" s="88"/>
      <c r="J12" s="99" t="s">
        <v>87</v>
      </c>
      <c r="K12" s="1494" t="s">
        <v>88</v>
      </c>
      <c r="L12" s="1495"/>
      <c r="M12" s="1496"/>
      <c r="N12" s="92"/>
      <c r="O12" s="85"/>
      <c r="P12" s="85"/>
      <c r="Q12" s="85"/>
      <c r="R12" s="85"/>
    </row>
    <row r="13" spans="1:21" ht="13.5" thickBot="1">
      <c r="A13" s="94"/>
      <c r="B13" s="1497" t="s">
        <v>89</v>
      </c>
      <c r="C13" s="1498"/>
      <c r="D13" s="1498"/>
      <c r="E13" s="1498"/>
      <c r="F13" s="1499"/>
      <c r="G13" s="1500" t="s">
        <v>244</v>
      </c>
      <c r="H13" s="1501"/>
      <c r="I13" s="88"/>
      <c r="J13" s="100" t="s">
        <v>90</v>
      </c>
      <c r="K13" s="1502" t="s">
        <v>91</v>
      </c>
      <c r="L13" s="1503"/>
      <c r="M13" s="1504"/>
      <c r="N13" s="101"/>
      <c r="O13" s="1490" t="s">
        <v>92</v>
      </c>
      <c r="P13" s="1491"/>
      <c r="Q13" s="1492"/>
      <c r="R13" s="85"/>
    </row>
    <row r="14" spans="1:21" ht="30.75" customHeight="1" thickBot="1">
      <c r="A14" s="110"/>
      <c r="B14" s="1483" t="s">
        <v>55</v>
      </c>
      <c r="C14" s="1484"/>
      <c r="D14" s="1485"/>
      <c r="E14" s="1483" t="s">
        <v>53</v>
      </c>
      <c r="F14" s="1485"/>
      <c r="G14" s="1486" t="s">
        <v>93</v>
      </c>
      <c r="H14" s="1487"/>
      <c r="I14" s="102"/>
      <c r="J14" s="618" t="s">
        <v>94</v>
      </c>
      <c r="K14" s="103" t="s">
        <v>95</v>
      </c>
      <c r="L14" s="1488" t="s">
        <v>96</v>
      </c>
      <c r="M14" s="1561"/>
      <c r="N14" s="618" t="s">
        <v>94</v>
      </c>
      <c r="O14" s="105" t="s">
        <v>95</v>
      </c>
      <c r="P14" s="1489" t="s">
        <v>96</v>
      </c>
      <c r="Q14" s="1562"/>
      <c r="R14" s="85"/>
    </row>
    <row r="15" spans="1:21">
      <c r="A15" s="1475"/>
      <c r="B15" s="1476" t="s">
        <v>64</v>
      </c>
      <c r="C15" s="1477"/>
      <c r="D15" s="1477"/>
      <c r="E15" s="1478">
        <v>0</v>
      </c>
      <c r="F15" s="1478"/>
      <c r="G15" s="1479">
        <f>E15</f>
        <v>0</v>
      </c>
      <c r="H15" s="1479"/>
      <c r="I15" s="106"/>
      <c r="J15" s="104"/>
      <c r="K15" s="107"/>
      <c r="L15" s="1451"/>
      <c r="M15" s="1452"/>
      <c r="N15" s="104"/>
      <c r="O15" s="108"/>
      <c r="P15" s="1451"/>
      <c r="Q15" s="1452"/>
      <c r="R15" s="85"/>
    </row>
    <row r="16" spans="1:21" ht="13.5" thickBot="1">
      <c r="A16" s="1475"/>
      <c r="B16" s="1480" t="s">
        <v>65</v>
      </c>
      <c r="C16" s="1481"/>
      <c r="D16" s="1481"/>
      <c r="E16" s="1482">
        <v>0</v>
      </c>
      <c r="F16" s="1482"/>
      <c r="G16" s="1482">
        <f>E16</f>
        <v>0</v>
      </c>
      <c r="H16" s="1482"/>
      <c r="I16" s="106"/>
      <c r="J16" s="104"/>
      <c r="K16" s="107"/>
      <c r="L16" s="1451"/>
      <c r="M16" s="1452"/>
      <c r="N16" s="104"/>
      <c r="O16" s="108"/>
      <c r="P16" s="1451"/>
      <c r="Q16" s="1452"/>
      <c r="R16" s="85"/>
    </row>
    <row r="19" spans="1:23" ht="34.5" customHeight="1">
      <c r="A19" s="189" t="s">
        <v>3</v>
      </c>
      <c r="B19" s="1474" t="s">
        <v>245</v>
      </c>
      <c r="C19" s="1474"/>
      <c r="D19" s="1474"/>
      <c r="E19" s="1474"/>
      <c r="F19" s="1474"/>
      <c r="G19" s="1474"/>
      <c r="H19" s="1474"/>
      <c r="I19" s="1474"/>
      <c r="J19" s="1474"/>
      <c r="K19" s="1474"/>
      <c r="L19" s="1474"/>
      <c r="M19" s="1474"/>
      <c r="N19" s="1474"/>
      <c r="O19" s="1474"/>
      <c r="P19" s="1474"/>
      <c r="Q19" s="1474"/>
      <c r="R19" s="1474"/>
      <c r="S19" s="1474"/>
      <c r="T19" s="1474"/>
      <c r="U19" s="1474"/>
      <c r="V19" s="1474"/>
    </row>
    <row r="20" spans="1:23" ht="13.5" thickBot="1"/>
    <row r="21" spans="1:23" ht="14.25" thickTop="1" thickBot="1">
      <c r="B21" s="1388" t="s">
        <v>52</v>
      </c>
      <c r="C21" s="1389"/>
      <c r="D21" s="1390" t="s">
        <v>53</v>
      </c>
      <c r="E21" s="1391"/>
      <c r="F21" s="1392"/>
      <c r="G21" s="1417" t="s">
        <v>54</v>
      </c>
      <c r="H21" s="1418"/>
      <c r="I21" s="1430" t="s">
        <v>55</v>
      </c>
      <c r="J21" s="1431"/>
      <c r="K21" s="1411" t="s">
        <v>56</v>
      </c>
      <c r="L21" s="1412"/>
      <c r="M21" s="1412"/>
      <c r="N21" s="1412"/>
      <c r="O21" s="1412"/>
      <c r="P21" s="1412"/>
      <c r="Q21" s="1412"/>
      <c r="R21" s="1412"/>
      <c r="S21" s="1412"/>
      <c r="T21" s="1412"/>
      <c r="U21" s="1412"/>
      <c r="V21" s="1412"/>
      <c r="W21" s="1413"/>
    </row>
    <row r="22" spans="1:23" ht="24.75" thickBot="1">
      <c r="B22" s="112" t="s">
        <v>58</v>
      </c>
      <c r="C22" s="113" t="s">
        <v>95</v>
      </c>
      <c r="D22" s="163" t="s">
        <v>246</v>
      </c>
      <c r="E22" s="1397" t="s">
        <v>61</v>
      </c>
      <c r="F22" s="1398"/>
      <c r="G22" s="115" t="s">
        <v>62</v>
      </c>
      <c r="H22" s="116" t="s">
        <v>63</v>
      </c>
      <c r="I22" s="115" t="s">
        <v>64</v>
      </c>
      <c r="J22" s="115" t="s">
        <v>65</v>
      </c>
      <c r="K22" s="116" t="s">
        <v>66</v>
      </c>
      <c r="L22" s="116" t="s">
        <v>67</v>
      </c>
      <c r="M22" s="116" t="s">
        <v>68</v>
      </c>
      <c r="N22" s="116" t="s">
        <v>69</v>
      </c>
      <c r="O22" s="116" t="s">
        <v>70</v>
      </c>
      <c r="P22" s="116" t="s">
        <v>71</v>
      </c>
      <c r="Q22" s="116" t="s">
        <v>72</v>
      </c>
      <c r="R22" s="116" t="s">
        <v>73</v>
      </c>
      <c r="S22" s="116" t="s">
        <v>74</v>
      </c>
      <c r="T22" s="116" t="s">
        <v>75</v>
      </c>
      <c r="U22" s="116" t="s">
        <v>76</v>
      </c>
      <c r="V22" s="116" t="s">
        <v>77</v>
      </c>
      <c r="W22" s="116" t="s">
        <v>65</v>
      </c>
    </row>
    <row r="23" spans="1:23" ht="26.25" customHeight="1">
      <c r="B23" s="117">
        <v>1</v>
      </c>
      <c r="C23" s="118">
        <v>100</v>
      </c>
      <c r="D23" s="119"/>
      <c r="E23" s="1453" t="s">
        <v>247</v>
      </c>
      <c r="F23" s="1454"/>
      <c r="G23" s="120">
        <f t="shared" ref="G23:G25" si="0">SUM(I23:J23)</f>
        <v>0</v>
      </c>
      <c r="H23" s="121">
        <f t="shared" ref="H23:H25" si="1">SUM(K23:W23)</f>
        <v>250</v>
      </c>
      <c r="I23" s="122"/>
      <c r="J23" s="123"/>
      <c r="K23" s="124"/>
      <c r="L23" s="125"/>
      <c r="M23" s="125"/>
      <c r="N23" s="125"/>
      <c r="O23" s="125"/>
      <c r="P23" s="125"/>
      <c r="Q23" s="125"/>
      <c r="R23" s="125"/>
      <c r="S23" s="125"/>
      <c r="T23" s="125"/>
      <c r="U23" s="126"/>
      <c r="V23" s="126"/>
      <c r="W23" s="127">
        <v>250</v>
      </c>
    </row>
    <row r="24" spans="1:23" ht="26.25" customHeight="1">
      <c r="B24" s="128">
        <v>2</v>
      </c>
      <c r="C24" s="129">
        <v>101</v>
      </c>
      <c r="D24" s="164" t="s">
        <v>57</v>
      </c>
      <c r="E24" s="1403" t="s">
        <v>248</v>
      </c>
      <c r="F24" s="1404"/>
      <c r="G24" s="120">
        <f>SUM(I24:J24)</f>
        <v>0</v>
      </c>
      <c r="H24" s="121">
        <f t="shared" si="1"/>
        <v>300</v>
      </c>
      <c r="I24" s="131"/>
      <c r="J24" s="132"/>
      <c r="K24" s="133"/>
      <c r="L24" s="134"/>
      <c r="M24" s="134"/>
      <c r="N24" s="134"/>
      <c r="O24" s="134"/>
      <c r="P24" s="134"/>
      <c r="Q24" s="134"/>
      <c r="R24" s="134"/>
      <c r="S24" s="134"/>
      <c r="T24" s="134"/>
      <c r="U24" s="135"/>
      <c r="V24" s="135"/>
      <c r="W24" s="136">
        <v>300</v>
      </c>
    </row>
    <row r="25" spans="1:23">
      <c r="B25" s="128"/>
      <c r="C25" s="129"/>
      <c r="D25" s="130"/>
      <c r="E25" s="1403"/>
      <c r="F25" s="1404"/>
      <c r="G25" s="120">
        <f t="shared" si="0"/>
        <v>0</v>
      </c>
      <c r="H25" s="121">
        <f t="shared" si="1"/>
        <v>0</v>
      </c>
      <c r="I25" s="137"/>
      <c r="J25" s="132"/>
      <c r="K25" s="133"/>
      <c r="L25" s="134"/>
      <c r="M25" s="134"/>
      <c r="N25" s="134"/>
      <c r="O25" s="134"/>
      <c r="P25" s="134"/>
      <c r="Q25" s="134"/>
      <c r="R25" s="134"/>
      <c r="S25" s="134"/>
      <c r="T25" s="134"/>
      <c r="U25" s="135"/>
      <c r="V25" s="135"/>
      <c r="W25" s="136"/>
    </row>
    <row r="27" spans="1:23">
      <c r="B27" s="4"/>
    </row>
    <row r="28" spans="1:23" ht="47.25" customHeight="1">
      <c r="A28" s="189" t="s">
        <v>5</v>
      </c>
      <c r="B28" s="1441" t="s">
        <v>249</v>
      </c>
      <c r="C28" s="1441"/>
      <c r="D28" s="1441"/>
      <c r="E28" s="1441"/>
      <c r="F28" s="1441"/>
      <c r="G28" s="1441"/>
      <c r="H28" s="1441"/>
      <c r="I28" s="1441"/>
      <c r="J28" s="1441"/>
      <c r="K28" s="1441"/>
      <c r="L28" s="1441"/>
      <c r="M28" s="1441"/>
      <c r="N28" s="1441"/>
      <c r="O28" s="1441"/>
      <c r="P28" s="1441"/>
      <c r="Q28" s="1441"/>
      <c r="R28" s="1441"/>
      <c r="S28" s="1441"/>
      <c r="T28" s="1441"/>
      <c r="U28" s="1441"/>
      <c r="V28" s="1441"/>
      <c r="W28" s="1441"/>
    </row>
    <row r="29" spans="1:23">
      <c r="G29" s="5"/>
    </row>
    <row r="30" spans="1:23" ht="13.5" thickBot="1">
      <c r="B30" s="5"/>
      <c r="C30" s="5"/>
      <c r="D30" s="5"/>
      <c r="E30" s="5"/>
      <c r="F30" s="5"/>
      <c r="G30" s="5"/>
      <c r="H30" s="5"/>
      <c r="I30" s="5"/>
    </row>
    <row r="31" spans="1:23" ht="13.5" thickBot="1">
      <c r="B31" s="1462" t="s">
        <v>83</v>
      </c>
      <c r="C31" s="1463"/>
      <c r="D31" s="1463"/>
      <c r="E31" s="1464"/>
      <c r="F31" s="138" t="s">
        <v>53</v>
      </c>
      <c r="G31" s="5"/>
      <c r="H31" s="6"/>
      <c r="I31" s="6"/>
    </row>
    <row r="32" spans="1:23" ht="19.5" customHeight="1" thickBot="1">
      <c r="B32" s="1465" t="s">
        <v>86</v>
      </c>
      <c r="C32" s="1466"/>
      <c r="D32" s="1466"/>
      <c r="E32" s="1467"/>
      <c r="F32" s="165"/>
      <c r="G32" s="166"/>
      <c r="H32" s="10"/>
      <c r="I32" s="10"/>
      <c r="M32" s="313"/>
      <c r="N32" s="313"/>
      <c r="O32" s="313"/>
    </row>
    <row r="33" spans="1:23" ht="29.25" customHeight="1" thickBot="1">
      <c r="B33" s="140" t="s">
        <v>87</v>
      </c>
      <c r="C33" s="1465" t="s">
        <v>88</v>
      </c>
      <c r="D33" s="1468"/>
      <c r="E33" s="1469"/>
      <c r="F33" s="139"/>
      <c r="G33" s="5"/>
      <c r="H33" s="5"/>
      <c r="I33" s="5"/>
    </row>
    <row r="34" spans="1:23" ht="13.5" thickBot="1">
      <c r="B34" s="141" t="s">
        <v>90</v>
      </c>
      <c r="C34" s="1470" t="s">
        <v>91</v>
      </c>
      <c r="D34" s="1471"/>
      <c r="E34" s="1472"/>
      <c r="F34" s="7"/>
      <c r="G34" s="5"/>
      <c r="H34" s="5"/>
      <c r="I34" s="5"/>
    </row>
    <row r="35" spans="1:23" ht="24.75" thickBot="1">
      <c r="B35" s="618" t="s">
        <v>94</v>
      </c>
      <c r="C35" s="142" t="s">
        <v>95</v>
      </c>
      <c r="D35" s="1473" t="s">
        <v>96</v>
      </c>
      <c r="E35" s="1554"/>
      <c r="F35" s="8"/>
      <c r="G35" s="5"/>
      <c r="H35" s="5"/>
      <c r="I35" s="5"/>
    </row>
    <row r="36" spans="1:23">
      <c r="B36" s="8"/>
      <c r="C36" s="314">
        <v>100</v>
      </c>
      <c r="D36" s="1460">
        <v>250</v>
      </c>
      <c r="E36" s="1461"/>
      <c r="F36" s="8"/>
      <c r="G36" s="5"/>
      <c r="H36" s="5"/>
      <c r="I36" s="5"/>
    </row>
    <row r="37" spans="1:23">
      <c r="B37" s="8"/>
      <c r="C37" s="143"/>
      <c r="D37" s="1458"/>
      <c r="E37" s="1459"/>
      <c r="F37" s="8"/>
      <c r="G37" s="5"/>
      <c r="H37" s="5"/>
      <c r="I37" s="5"/>
    </row>
    <row r="38" spans="1:23" ht="13.5" thickBot="1">
      <c r="B38" s="8"/>
      <c r="C38" s="143"/>
      <c r="D38" s="1458"/>
      <c r="E38" s="1459"/>
      <c r="F38" s="8"/>
      <c r="G38" s="5"/>
      <c r="H38" s="5"/>
      <c r="I38" s="5"/>
    </row>
    <row r="39" spans="1:23" ht="13.5" thickBot="1">
      <c r="B39" s="8"/>
      <c r="C39" s="1455" t="s">
        <v>105</v>
      </c>
      <c r="D39" s="1456"/>
      <c r="E39" s="1457"/>
      <c r="F39" s="144">
        <f>SUM(D36:E38)</f>
        <v>250</v>
      </c>
      <c r="G39" s="5"/>
      <c r="H39" s="5"/>
      <c r="I39" s="5"/>
    </row>
    <row r="40" spans="1:23">
      <c r="G40" s="5"/>
      <c r="H40" s="5"/>
      <c r="I40" s="5"/>
    </row>
    <row r="41" spans="1:23">
      <c r="G41" s="5"/>
      <c r="H41" s="5"/>
      <c r="I41" s="5"/>
    </row>
    <row r="42" spans="1:23" ht="18">
      <c r="A42" s="77" t="s">
        <v>24</v>
      </c>
      <c r="B42" s="191" t="s">
        <v>250</v>
      </c>
    </row>
    <row r="43" spans="1:23" ht="13.5" thickBot="1"/>
    <row r="44" spans="1:23" ht="14.25" thickTop="1" thickBot="1">
      <c r="B44" s="1388" t="s">
        <v>52</v>
      </c>
      <c r="C44" s="1389"/>
      <c r="D44" s="1390" t="s">
        <v>53</v>
      </c>
      <c r="E44" s="1391"/>
      <c r="F44" s="1392"/>
      <c r="G44" s="1417" t="s">
        <v>54</v>
      </c>
      <c r="H44" s="1418"/>
      <c r="I44" s="1430" t="s">
        <v>55</v>
      </c>
      <c r="J44" s="1431"/>
      <c r="K44" s="1411" t="s">
        <v>56</v>
      </c>
      <c r="L44" s="1412"/>
      <c r="M44" s="1412"/>
      <c r="N44" s="1412"/>
      <c r="O44" s="1412"/>
      <c r="P44" s="1412"/>
      <c r="Q44" s="1412"/>
      <c r="R44" s="1412"/>
      <c r="S44" s="1412"/>
      <c r="T44" s="1412"/>
      <c r="U44" s="1412"/>
      <c r="V44" s="1412"/>
      <c r="W44" s="1413"/>
    </row>
    <row r="45" spans="1:23" ht="24.75" thickBot="1">
      <c r="B45" s="112" t="s">
        <v>58</v>
      </c>
      <c r="C45" s="113" t="s">
        <v>95</v>
      </c>
      <c r="D45" s="114" t="s">
        <v>251</v>
      </c>
      <c r="E45" s="1397" t="s">
        <v>61</v>
      </c>
      <c r="F45" s="1398"/>
      <c r="G45" s="115" t="s">
        <v>62</v>
      </c>
      <c r="H45" s="116" t="s">
        <v>63</v>
      </c>
      <c r="I45" s="115" t="s">
        <v>64</v>
      </c>
      <c r="J45" s="115" t="s">
        <v>65</v>
      </c>
      <c r="K45" s="116" t="s">
        <v>66</v>
      </c>
      <c r="L45" s="116" t="s">
        <v>67</v>
      </c>
      <c r="M45" s="116" t="s">
        <v>68</v>
      </c>
      <c r="N45" s="116" t="s">
        <v>69</v>
      </c>
      <c r="O45" s="116" t="s">
        <v>70</v>
      </c>
      <c r="P45" s="116" t="s">
        <v>71</v>
      </c>
      <c r="Q45" s="116" t="s">
        <v>72</v>
      </c>
      <c r="R45" s="116" t="s">
        <v>73</v>
      </c>
      <c r="S45" s="116" t="s">
        <v>74</v>
      </c>
      <c r="T45" s="116" t="s">
        <v>75</v>
      </c>
      <c r="U45" s="116" t="s">
        <v>76</v>
      </c>
      <c r="V45" s="116" t="s">
        <v>77</v>
      </c>
      <c r="W45" s="116" t="s">
        <v>65</v>
      </c>
    </row>
    <row r="46" spans="1:23" s="168" customFormat="1" ht="21.75" customHeight="1">
      <c r="B46" s="128">
        <v>15</v>
      </c>
      <c r="C46" s="169"/>
      <c r="D46" s="164"/>
      <c r="E46" s="1401" t="s">
        <v>252</v>
      </c>
      <c r="F46" s="1402"/>
      <c r="G46" s="170">
        <f>SUM(I46:J46)</f>
        <v>5000</v>
      </c>
      <c r="H46" s="171">
        <f t="shared" ref="H46:H47" si="2">SUM(K46:W46)</f>
        <v>0</v>
      </c>
      <c r="I46" s="167">
        <v>5000</v>
      </c>
      <c r="J46" s="172"/>
      <c r="K46" s="173"/>
      <c r="L46" s="174"/>
      <c r="M46" s="174"/>
      <c r="N46" s="174"/>
      <c r="O46" s="174"/>
      <c r="P46" s="174"/>
      <c r="Q46" s="174"/>
      <c r="R46" s="174"/>
      <c r="S46" s="174"/>
      <c r="T46" s="174"/>
      <c r="U46" s="175"/>
      <c r="V46" s="175"/>
      <c r="W46" s="176"/>
    </row>
    <row r="47" spans="1:23">
      <c r="B47" s="128"/>
      <c r="C47" s="129"/>
      <c r="D47" s="130"/>
      <c r="E47" s="1403"/>
      <c r="F47" s="1404"/>
      <c r="G47" s="120">
        <f t="shared" ref="G47" si="3">SUM(I47:J47)</f>
        <v>0</v>
      </c>
      <c r="H47" s="121">
        <f t="shared" si="2"/>
        <v>0</v>
      </c>
      <c r="I47" s="137"/>
      <c r="J47" s="132"/>
      <c r="K47" s="133"/>
      <c r="L47" s="134"/>
      <c r="M47" s="134"/>
      <c r="N47" s="134"/>
      <c r="O47" s="134"/>
      <c r="P47" s="134"/>
      <c r="Q47" s="134"/>
      <c r="R47" s="134"/>
      <c r="S47" s="134"/>
      <c r="T47" s="134"/>
      <c r="U47" s="135"/>
      <c r="V47" s="135"/>
      <c r="W47" s="136"/>
    </row>
    <row r="49" spans="1:23">
      <c r="B49" s="4"/>
    </row>
    <row r="50" spans="1:23" ht="18">
      <c r="A50" s="77" t="s">
        <v>253</v>
      </c>
      <c r="B50" s="191" t="s">
        <v>254</v>
      </c>
    </row>
    <row r="51" spans="1:23" ht="13.5" thickBot="1"/>
    <row r="52" spans="1:23" ht="14.25" thickTop="1" thickBot="1">
      <c r="B52" s="1388" t="s">
        <v>52</v>
      </c>
      <c r="C52" s="1389"/>
      <c r="D52" s="1390" t="s">
        <v>53</v>
      </c>
      <c r="E52" s="1391"/>
      <c r="F52" s="1392"/>
      <c r="G52" s="1417" t="s">
        <v>54</v>
      </c>
      <c r="H52" s="1418"/>
      <c r="I52" s="1430" t="s">
        <v>55</v>
      </c>
      <c r="J52" s="1431"/>
      <c r="K52" s="1411" t="s">
        <v>56</v>
      </c>
      <c r="L52" s="1412"/>
      <c r="M52" s="1412"/>
      <c r="N52" s="1412"/>
      <c r="O52" s="1412"/>
      <c r="P52" s="1412"/>
      <c r="Q52" s="1412"/>
      <c r="R52" s="1412"/>
      <c r="S52" s="1412"/>
      <c r="T52" s="1412"/>
      <c r="U52" s="1412"/>
      <c r="V52" s="1412"/>
      <c r="W52" s="1413"/>
    </row>
    <row r="53" spans="1:23" ht="24.75" thickBot="1">
      <c r="B53" s="112" t="s">
        <v>58</v>
      </c>
      <c r="C53" s="113" t="s">
        <v>95</v>
      </c>
      <c r="D53" s="114" t="s">
        <v>251</v>
      </c>
      <c r="E53" s="1397" t="s">
        <v>61</v>
      </c>
      <c r="F53" s="1398"/>
      <c r="G53" s="115" t="s">
        <v>62</v>
      </c>
      <c r="H53" s="116" t="s">
        <v>63</v>
      </c>
      <c r="I53" s="115" t="s">
        <v>64</v>
      </c>
      <c r="J53" s="115" t="s">
        <v>65</v>
      </c>
      <c r="K53" s="116" t="s">
        <v>66</v>
      </c>
      <c r="L53" s="116" t="s">
        <v>67</v>
      </c>
      <c r="M53" s="116" t="s">
        <v>68</v>
      </c>
      <c r="N53" s="116" t="s">
        <v>69</v>
      </c>
      <c r="O53" s="116" t="s">
        <v>70</v>
      </c>
      <c r="P53" s="116" t="s">
        <v>71</v>
      </c>
      <c r="Q53" s="116" t="s">
        <v>72</v>
      </c>
      <c r="R53" s="116" t="s">
        <v>73</v>
      </c>
      <c r="S53" s="116" t="s">
        <v>74</v>
      </c>
      <c r="T53" s="116" t="s">
        <v>75</v>
      </c>
      <c r="U53" s="116" t="s">
        <v>76</v>
      </c>
      <c r="V53" s="116" t="s">
        <v>77</v>
      </c>
      <c r="W53" s="116" t="s">
        <v>65</v>
      </c>
    </row>
    <row r="54" spans="1:23">
      <c r="B54" s="117">
        <v>31</v>
      </c>
      <c r="C54" s="118"/>
      <c r="D54" s="119"/>
      <c r="E54" s="1399" t="s">
        <v>255</v>
      </c>
      <c r="F54" s="1400"/>
      <c r="G54" s="170">
        <f t="shared" ref="G54" si="4">SUM(I54:J54)</f>
        <v>0</v>
      </c>
      <c r="H54" s="171">
        <f t="shared" ref="H54:H56" si="5">SUM(K54:W54)</f>
        <v>12</v>
      </c>
      <c r="I54" s="177"/>
      <c r="J54" s="178"/>
      <c r="K54" s="124"/>
      <c r="L54" s="125"/>
      <c r="M54" s="125"/>
      <c r="N54" s="179">
        <v>12</v>
      </c>
      <c r="O54" s="125"/>
      <c r="P54" s="125"/>
      <c r="Q54" s="125"/>
      <c r="R54" s="125"/>
      <c r="S54" s="125"/>
      <c r="T54" s="125"/>
      <c r="U54" s="126"/>
      <c r="V54" s="126"/>
      <c r="W54" s="127"/>
    </row>
    <row r="55" spans="1:23">
      <c r="B55" s="128">
        <v>31</v>
      </c>
      <c r="C55" s="129"/>
      <c r="D55" s="130"/>
      <c r="E55" s="1401" t="s">
        <v>256</v>
      </c>
      <c r="F55" s="1402"/>
      <c r="G55" s="170">
        <f>SUM(I55:J55)</f>
        <v>15</v>
      </c>
      <c r="H55" s="171">
        <f t="shared" si="5"/>
        <v>0</v>
      </c>
      <c r="I55" s="167"/>
      <c r="J55" s="172">
        <v>15</v>
      </c>
      <c r="K55" s="133"/>
      <c r="L55" s="134"/>
      <c r="M55" s="134"/>
      <c r="N55" s="134"/>
      <c r="O55" s="134"/>
      <c r="P55" s="134"/>
      <c r="Q55" s="134"/>
      <c r="R55" s="134"/>
      <c r="S55" s="134"/>
      <c r="T55" s="134"/>
      <c r="U55" s="135"/>
      <c r="V55" s="135"/>
      <c r="W55" s="136"/>
    </row>
    <row r="56" spans="1:23">
      <c r="B56" s="128"/>
      <c r="C56" s="129"/>
      <c r="D56" s="130"/>
      <c r="E56" s="1403"/>
      <c r="F56" s="1404"/>
      <c r="G56" s="120">
        <f t="shared" ref="G56" si="6">SUM(I56:J56)</f>
        <v>0</v>
      </c>
      <c r="H56" s="121">
        <f t="shared" si="5"/>
        <v>0</v>
      </c>
      <c r="I56" s="137"/>
      <c r="J56" s="132"/>
      <c r="K56" s="133"/>
      <c r="L56" s="134"/>
      <c r="M56" s="134"/>
      <c r="N56" s="134"/>
      <c r="O56" s="134"/>
      <c r="P56" s="134"/>
      <c r="Q56" s="134"/>
      <c r="R56" s="134"/>
      <c r="S56" s="134"/>
      <c r="T56" s="134"/>
      <c r="U56" s="135"/>
      <c r="V56" s="135"/>
      <c r="W56" s="136"/>
    </row>
    <row r="59" spans="1:23" ht="34.5" customHeight="1">
      <c r="A59" s="189" t="s">
        <v>257</v>
      </c>
      <c r="B59" s="1441" t="s">
        <v>258</v>
      </c>
      <c r="C59" s="1441"/>
      <c r="D59" s="1441"/>
      <c r="E59" s="1441"/>
      <c r="F59" s="1441"/>
      <c r="G59" s="1441"/>
      <c r="H59" s="1441"/>
      <c r="I59" s="1441"/>
      <c r="J59" s="1441"/>
      <c r="K59" s="1441"/>
      <c r="L59" s="1441"/>
      <c r="M59" s="1441"/>
      <c r="N59" s="1441"/>
      <c r="O59" s="1441"/>
      <c r="P59" s="1441"/>
      <c r="Q59" s="1441"/>
      <c r="R59" s="1441"/>
      <c r="S59" s="1441"/>
      <c r="T59" s="1441"/>
      <c r="U59" s="1441"/>
      <c r="V59" s="1441"/>
      <c r="W59" s="1441"/>
    </row>
    <row r="61" spans="1:23" ht="13.5" thickBot="1">
      <c r="B61" s="145"/>
      <c r="C61" s="1442"/>
      <c r="D61" s="1443"/>
      <c r="E61" s="9"/>
      <c r="F61" s="146"/>
      <c r="G61" s="1444"/>
      <c r="H61" s="1563"/>
      <c r="I61" s="5"/>
      <c r="N61" s="5"/>
      <c r="W61" s="5"/>
    </row>
    <row r="62" spans="1:23" ht="13.5" thickBot="1">
      <c r="B62" s="1445" t="s">
        <v>105</v>
      </c>
      <c r="C62" s="1446"/>
      <c r="D62" s="1447"/>
      <c r="E62" s="147">
        <v>250</v>
      </c>
      <c r="F62" s="1445" t="s">
        <v>106</v>
      </c>
      <c r="G62" s="1446"/>
      <c r="H62" s="1447"/>
      <c r="I62" s="148">
        <f>SUM(T40:U61)</f>
        <v>0</v>
      </c>
      <c r="N62" s="5"/>
      <c r="W62" s="5"/>
    </row>
    <row r="63" spans="1:23" ht="13.5" thickBot="1">
      <c r="B63" s="1448" t="s">
        <v>259</v>
      </c>
      <c r="C63" s="1449"/>
      <c r="D63" s="1450"/>
      <c r="E63" s="180" t="s">
        <v>244</v>
      </c>
      <c r="F63" s="5"/>
      <c r="G63" s="5"/>
      <c r="H63" s="5"/>
      <c r="I63" s="5"/>
      <c r="N63" s="5"/>
      <c r="W63" s="5"/>
    </row>
    <row r="64" spans="1:23">
      <c r="B64" s="1421" t="s">
        <v>260</v>
      </c>
      <c r="C64" s="1422"/>
      <c r="D64" s="1422"/>
      <c r="E64" s="1423"/>
      <c r="F64" s="5"/>
      <c r="G64" s="5"/>
      <c r="H64" s="5"/>
      <c r="I64" s="5"/>
      <c r="N64" s="5"/>
      <c r="W64" s="5"/>
    </row>
    <row r="65" spans="1:23">
      <c r="B65" s="1424"/>
      <c r="C65" s="1425"/>
      <c r="D65" s="1425"/>
      <c r="E65" s="1426"/>
      <c r="F65" s="5"/>
      <c r="G65" s="5"/>
      <c r="H65" s="5"/>
      <c r="I65" s="5"/>
      <c r="N65" s="149"/>
      <c r="W65" s="5"/>
    </row>
    <row r="66" spans="1:23" ht="30" customHeight="1" thickBot="1">
      <c r="B66" s="1427"/>
      <c r="C66" s="1428"/>
      <c r="D66" s="1428"/>
      <c r="E66" s="1429"/>
      <c r="F66" s="5"/>
      <c r="G66" s="5"/>
      <c r="H66" s="5"/>
      <c r="I66" s="5"/>
      <c r="N66" s="5"/>
      <c r="W66" s="5"/>
    </row>
    <row r="67" spans="1:23">
      <c r="B67" s="1405" t="s">
        <v>109</v>
      </c>
      <c r="C67" s="1406"/>
      <c r="D67" s="1407"/>
      <c r="E67" s="1419">
        <v>-72</v>
      </c>
      <c r="F67" s="5"/>
      <c r="G67" s="5"/>
      <c r="H67" s="5"/>
      <c r="I67" s="5"/>
      <c r="N67" s="5"/>
      <c r="W67" s="5"/>
    </row>
    <row r="68" spans="1:23" ht="23.25" customHeight="1" thickBot="1">
      <c r="B68" s="1408" t="s">
        <v>111</v>
      </c>
      <c r="C68" s="1409"/>
      <c r="D68" s="1410"/>
      <c r="E68" s="1420"/>
      <c r="F68" s="5"/>
      <c r="G68" s="5"/>
      <c r="H68" s="5"/>
      <c r="I68" s="5"/>
      <c r="N68" s="5"/>
      <c r="W68" s="5"/>
    </row>
    <row r="69" spans="1:23">
      <c r="B69" s="5"/>
      <c r="C69" s="5"/>
      <c r="D69" s="5"/>
      <c r="E69" s="5"/>
      <c r="F69" s="5"/>
      <c r="G69" s="5"/>
      <c r="H69" s="5"/>
      <c r="I69" s="5"/>
      <c r="N69" s="5"/>
      <c r="W69" s="5"/>
    </row>
    <row r="71" spans="1:23" ht="18">
      <c r="A71" s="77" t="s">
        <v>261</v>
      </c>
      <c r="B71" s="1564" t="s">
        <v>262</v>
      </c>
      <c r="C71" s="1564"/>
      <c r="D71" s="1564"/>
      <c r="E71" s="1564"/>
      <c r="F71" s="1564"/>
      <c r="G71" s="1564"/>
      <c r="H71" s="1564"/>
      <c r="I71" s="1564"/>
      <c r="J71" s="1564"/>
      <c r="K71" s="1564"/>
      <c r="L71" s="1564"/>
      <c r="M71" s="1564"/>
      <c r="N71" s="1564"/>
      <c r="O71" s="1564"/>
      <c r="P71" s="1564"/>
      <c r="Q71" s="1564"/>
      <c r="R71" s="1564"/>
      <c r="S71" s="1564"/>
      <c r="T71" s="1564"/>
      <c r="U71" s="1564"/>
      <c r="V71" s="1564"/>
      <c r="W71" s="1564"/>
    </row>
    <row r="72" spans="1:23" ht="13.5" thickBot="1"/>
    <row r="73" spans="1:23" s="266" customFormat="1" ht="33" customHeight="1">
      <c r="B73" s="315" t="s">
        <v>263</v>
      </c>
      <c r="C73" s="316" t="s">
        <v>264</v>
      </c>
      <c r="E73" s="317" t="s">
        <v>265</v>
      </c>
      <c r="F73" s="317"/>
      <c r="G73" s="317"/>
      <c r="H73" s="267"/>
      <c r="J73" s="1438" t="s">
        <v>266</v>
      </c>
      <c r="K73" s="1439"/>
      <c r="L73" s="1439"/>
      <c r="M73" s="1439"/>
      <c r="N73" s="1439"/>
      <c r="O73" s="1439"/>
      <c r="P73" s="1440"/>
    </row>
    <row r="74" spans="1:23" s="266" customFormat="1" ht="24" customHeight="1">
      <c r="B74" s="318"/>
      <c r="C74" s="319"/>
      <c r="E74" s="317" t="s">
        <v>267</v>
      </c>
      <c r="F74" s="317"/>
      <c r="G74" s="317"/>
      <c r="H74" s="267"/>
      <c r="J74" s="1435" t="s">
        <v>268</v>
      </c>
      <c r="K74" s="1436"/>
      <c r="L74" s="1436"/>
      <c r="M74" s="1436"/>
      <c r="N74" s="1436"/>
      <c r="O74" s="1436"/>
      <c r="P74" s="1437"/>
    </row>
    <row r="75" spans="1:23" s="266" customFormat="1" ht="27.75" customHeight="1" thickBot="1">
      <c r="B75" s="318"/>
      <c r="C75" s="319"/>
      <c r="J75" s="1414" t="s">
        <v>269</v>
      </c>
      <c r="K75" s="1415"/>
      <c r="L75" s="1415"/>
      <c r="M75" s="1415"/>
      <c r="N75" s="1415"/>
      <c r="O75" s="1415"/>
      <c r="P75" s="1416"/>
    </row>
    <row r="76" spans="1:23" ht="15">
      <c r="B76" s="158"/>
      <c r="C76" s="220"/>
    </row>
    <row r="77" spans="1:23" ht="15.75">
      <c r="B77" s="185" t="s">
        <v>263</v>
      </c>
      <c r="C77" s="191" t="s">
        <v>270</v>
      </c>
      <c r="D77" s="150"/>
    </row>
    <row r="78" spans="1:23" ht="15.75">
      <c r="A78" s="4"/>
      <c r="B78" s="158"/>
      <c r="C78" s="153"/>
      <c r="D78" s="150"/>
    </row>
    <row r="79" spans="1:23" ht="15.75">
      <c r="B79" s="185" t="s">
        <v>263</v>
      </c>
      <c r="C79" s="191" t="s">
        <v>271</v>
      </c>
    </row>
    <row r="80" spans="1:23" ht="15">
      <c r="B80" s="158"/>
      <c r="C80" s="220"/>
    </row>
    <row r="81" spans="1:23" ht="15.75">
      <c r="B81" s="185" t="s">
        <v>263</v>
      </c>
      <c r="C81" s="191" t="s">
        <v>272</v>
      </c>
    </row>
    <row r="82" spans="1:23" ht="15">
      <c r="A82" s="4"/>
      <c r="B82" s="158"/>
      <c r="C82" s="220"/>
    </row>
    <row r="83" spans="1:23" ht="15.75">
      <c r="B83" s="185" t="s">
        <v>263</v>
      </c>
      <c r="C83" s="191" t="s">
        <v>273</v>
      </c>
    </row>
    <row r="84" spans="1:23" ht="17.25" customHeight="1">
      <c r="B84" s="158"/>
      <c r="C84" s="220"/>
      <c r="N84" s="181"/>
      <c r="O84" s="181"/>
      <c r="P84" s="181"/>
      <c r="Q84" s="181"/>
      <c r="R84" s="181"/>
      <c r="S84" s="181"/>
      <c r="T84" s="181"/>
      <c r="U84" s="181"/>
      <c r="V84" s="181"/>
      <c r="W84" s="181"/>
    </row>
    <row r="85" spans="1:23" ht="15.75">
      <c r="B85" s="185" t="s">
        <v>263</v>
      </c>
      <c r="C85" s="191" t="s">
        <v>274</v>
      </c>
      <c r="N85" s="182"/>
      <c r="O85" s="182"/>
      <c r="P85" s="182"/>
      <c r="Q85" s="182"/>
      <c r="R85" s="182"/>
      <c r="S85" s="182"/>
      <c r="T85" s="182"/>
      <c r="U85" s="182"/>
      <c r="V85" s="182"/>
      <c r="W85" s="182"/>
    </row>
    <row r="86" spans="1:23" ht="15">
      <c r="B86" s="185"/>
      <c r="C86" s="162"/>
      <c r="N86" s="182"/>
      <c r="O86" s="182"/>
      <c r="P86" s="182"/>
      <c r="Q86" s="182"/>
      <c r="R86" s="182"/>
      <c r="S86" s="182"/>
      <c r="T86" s="182"/>
      <c r="U86" s="182"/>
      <c r="V86" s="182"/>
      <c r="W86" s="182"/>
    </row>
    <row r="87" spans="1:23">
      <c r="N87" s="183"/>
      <c r="O87" s="183"/>
      <c r="P87" s="183"/>
      <c r="Q87" s="183"/>
      <c r="R87" s="183"/>
      <c r="S87" s="183"/>
      <c r="T87" s="183"/>
      <c r="U87" s="183"/>
      <c r="V87" s="183"/>
      <c r="W87" s="183"/>
    </row>
    <row r="88" spans="1:23" s="80" customFormat="1" ht="13.5" thickBot="1">
      <c r="N88" s="190"/>
      <c r="O88" s="190"/>
      <c r="P88" s="190"/>
      <c r="Q88" s="190"/>
      <c r="R88" s="190"/>
      <c r="S88" s="190"/>
      <c r="T88" s="190"/>
      <c r="U88" s="190"/>
      <c r="V88" s="190"/>
      <c r="W88" s="190"/>
    </row>
    <row r="89" spans="1:23" ht="33" customHeight="1">
      <c r="B89" s="152"/>
      <c r="D89" s="1432" t="s">
        <v>275</v>
      </c>
      <c r="E89" s="1432"/>
      <c r="F89" s="1432"/>
      <c r="G89" s="1432"/>
      <c r="H89" s="1432"/>
      <c r="I89" s="1432"/>
      <c r="J89" s="1432"/>
      <c r="K89" s="1432"/>
      <c r="N89" s="184"/>
      <c r="O89" s="184"/>
      <c r="P89" s="184"/>
      <c r="Q89" s="184"/>
      <c r="R89" s="184"/>
      <c r="S89" s="184"/>
      <c r="T89" s="184"/>
      <c r="U89" s="184"/>
      <c r="V89" s="184"/>
      <c r="W89" s="184"/>
    </row>
    <row r="92" spans="1:23" s="67" customFormat="1" ht="26.25" customHeight="1">
      <c r="B92" s="1433" t="s">
        <v>276</v>
      </c>
      <c r="C92" s="1433"/>
      <c r="D92" s="1433"/>
      <c r="E92" s="1433"/>
      <c r="F92" s="1433"/>
      <c r="G92" s="1433"/>
      <c r="H92" s="1433"/>
      <c r="I92" s="1433"/>
      <c r="J92" s="1433"/>
      <c r="K92" s="1433"/>
      <c r="L92" s="1433"/>
      <c r="M92" s="1433"/>
      <c r="N92" s="1433"/>
      <c r="O92" s="1433"/>
      <c r="P92" s="1433"/>
      <c r="Q92" s="1433"/>
      <c r="R92" s="1433"/>
      <c r="S92" s="1433"/>
      <c r="T92" s="1433"/>
      <c r="U92" s="1433"/>
      <c r="V92" s="1433"/>
      <c r="W92" s="1433"/>
    </row>
    <row r="93" spans="1:23" s="67" customFormat="1" ht="26.25" customHeight="1">
      <c r="B93" s="74" t="s">
        <v>277</v>
      </c>
      <c r="C93" s="74"/>
      <c r="D93" s="74"/>
      <c r="E93" s="74"/>
      <c r="F93" s="74"/>
      <c r="G93" s="74"/>
      <c r="H93" s="74"/>
      <c r="I93" s="74"/>
      <c r="J93" s="74"/>
      <c r="K93" s="74"/>
      <c r="L93" s="74"/>
      <c r="M93" s="74"/>
      <c r="N93" s="74"/>
      <c r="O93" s="74"/>
      <c r="P93" s="74"/>
      <c r="Q93" s="74"/>
      <c r="R93" s="74"/>
      <c r="S93" s="74"/>
      <c r="T93" s="320"/>
      <c r="U93" s="320"/>
      <c r="V93" s="320"/>
      <c r="W93" s="320"/>
    </row>
    <row r="94" spans="1:23" ht="15" customHeight="1">
      <c r="B94" s="221"/>
      <c r="C94" s="221"/>
      <c r="D94" s="221"/>
      <c r="E94" s="221"/>
      <c r="F94" s="221"/>
      <c r="G94" s="221"/>
      <c r="H94" s="221"/>
      <c r="I94" s="221"/>
      <c r="J94" s="221"/>
      <c r="K94" s="221"/>
      <c r="L94" s="221"/>
      <c r="M94" s="221"/>
      <c r="N94" s="221"/>
      <c r="O94" s="221"/>
      <c r="P94" s="221"/>
      <c r="Q94" s="221"/>
      <c r="R94" s="221"/>
      <c r="S94" s="221"/>
      <c r="T94" s="221"/>
      <c r="U94" s="221"/>
      <c r="V94" s="221"/>
      <c r="W94" s="221"/>
    </row>
    <row r="95" spans="1:23" s="266" customFormat="1" ht="27.75" customHeight="1">
      <c r="A95" s="265" t="s">
        <v>278</v>
      </c>
      <c r="B95" s="1434" t="s">
        <v>279</v>
      </c>
      <c r="C95" s="1434"/>
      <c r="D95" s="1434"/>
      <c r="E95" s="1434"/>
      <c r="F95" s="1434"/>
      <c r="G95" s="1434"/>
      <c r="H95" s="1434"/>
      <c r="I95" s="1434"/>
      <c r="J95" s="1434"/>
      <c r="K95" s="1434"/>
      <c r="L95" s="1434"/>
      <c r="M95" s="1434"/>
      <c r="N95" s="1434"/>
      <c r="O95" s="1434"/>
      <c r="P95" s="1434"/>
      <c r="Q95" s="1434"/>
      <c r="R95" s="1434"/>
      <c r="S95" s="1434"/>
      <c r="T95" s="1434"/>
      <c r="U95" s="1434"/>
      <c r="V95" s="1434"/>
      <c r="W95" s="1434"/>
    </row>
    <row r="96" spans="1:23" ht="17.25" customHeight="1" thickBot="1"/>
    <row r="97" spans="1:23" ht="14.25" thickTop="1" thickBot="1">
      <c r="B97" s="1388" t="s">
        <v>52</v>
      </c>
      <c r="C97" s="1389"/>
      <c r="D97" s="1390" t="s">
        <v>53</v>
      </c>
      <c r="E97" s="1391"/>
      <c r="F97" s="1392"/>
      <c r="G97" s="1417" t="s">
        <v>54</v>
      </c>
      <c r="H97" s="1418"/>
      <c r="I97" s="1430" t="s">
        <v>55</v>
      </c>
      <c r="J97" s="1431"/>
      <c r="K97" s="1411" t="s">
        <v>56</v>
      </c>
      <c r="L97" s="1412"/>
      <c r="M97" s="1412"/>
      <c r="N97" s="1412"/>
      <c r="O97" s="1412"/>
      <c r="P97" s="1412"/>
      <c r="Q97" s="1412"/>
      <c r="R97" s="1412"/>
      <c r="S97" s="1412"/>
      <c r="T97" s="1412"/>
      <c r="U97" s="1412"/>
      <c r="V97" s="1412"/>
      <c r="W97" s="1413"/>
    </row>
    <row r="98" spans="1:23" ht="26.25" customHeight="1" thickBot="1">
      <c r="B98" s="112" t="s">
        <v>58</v>
      </c>
      <c r="C98" s="113" t="s">
        <v>95</v>
      </c>
      <c r="D98" s="114" t="s">
        <v>251</v>
      </c>
      <c r="E98" s="1397" t="s">
        <v>61</v>
      </c>
      <c r="F98" s="1398"/>
      <c r="G98" s="115" t="s">
        <v>62</v>
      </c>
      <c r="H98" s="116" t="s">
        <v>63</v>
      </c>
      <c r="I98" s="115" t="s">
        <v>64</v>
      </c>
      <c r="J98" s="115" t="s">
        <v>65</v>
      </c>
      <c r="K98" s="116" t="s">
        <v>66</v>
      </c>
      <c r="L98" s="116" t="s">
        <v>67</v>
      </c>
      <c r="M98" s="116" t="s">
        <v>68</v>
      </c>
      <c r="N98" s="116" t="s">
        <v>69</v>
      </c>
      <c r="O98" s="116" t="s">
        <v>70</v>
      </c>
      <c r="P98" s="116" t="s">
        <v>71</v>
      </c>
      <c r="Q98" s="116" t="s">
        <v>72</v>
      </c>
      <c r="R98" s="116" t="s">
        <v>73</v>
      </c>
      <c r="S98" s="116" t="s">
        <v>74</v>
      </c>
      <c r="T98" s="116" t="s">
        <v>75</v>
      </c>
      <c r="U98" s="116" t="s">
        <v>76</v>
      </c>
      <c r="V98" s="116" t="s">
        <v>77</v>
      </c>
      <c r="W98" s="116" t="s">
        <v>65</v>
      </c>
    </row>
    <row r="99" spans="1:23" s="157" customFormat="1" ht="43.5" customHeight="1">
      <c r="B99" s="228">
        <v>1</v>
      </c>
      <c r="C99" s="245">
        <v>100</v>
      </c>
      <c r="D99" s="119"/>
      <c r="E99" s="1393" t="s">
        <v>280</v>
      </c>
      <c r="F99" s="1394"/>
      <c r="G99" s="230"/>
      <c r="H99" s="251">
        <v>-250</v>
      </c>
      <c r="I99" s="232"/>
      <c r="J99" s="233"/>
      <c r="K99" s="246"/>
      <c r="L99" s="247"/>
      <c r="M99" s="247"/>
      <c r="N99" s="247"/>
      <c r="O99" s="247"/>
      <c r="P99" s="247"/>
      <c r="Q99" s="247"/>
      <c r="R99" s="247"/>
      <c r="S99" s="247"/>
      <c r="T99" s="247"/>
      <c r="U99" s="248"/>
      <c r="V99" s="248"/>
      <c r="W99" s="249">
        <v>-250</v>
      </c>
    </row>
    <row r="100" spans="1:23" ht="26.25" customHeight="1">
      <c r="B100" s="192"/>
      <c r="C100" s="192"/>
      <c r="D100" s="193"/>
      <c r="E100" s="194"/>
      <c r="F100" s="194"/>
      <c r="G100" s="195"/>
      <c r="H100" s="195"/>
      <c r="I100" s="196"/>
      <c r="J100" s="196"/>
      <c r="K100" s="197"/>
      <c r="L100" s="197"/>
      <c r="M100" s="197"/>
      <c r="N100" s="197"/>
      <c r="O100" s="197"/>
      <c r="P100" s="197"/>
      <c r="Q100" s="197"/>
      <c r="R100" s="197"/>
      <c r="S100" s="197"/>
      <c r="T100" s="197"/>
      <c r="U100" s="197"/>
      <c r="V100" s="197"/>
      <c r="W100" s="198"/>
    </row>
    <row r="101" spans="1:23" s="267" customFormat="1" ht="42.75" customHeight="1">
      <c r="A101" s="267" t="s">
        <v>281</v>
      </c>
      <c r="B101" s="1434" t="s">
        <v>282</v>
      </c>
      <c r="C101" s="1434"/>
      <c r="D101" s="1434"/>
      <c r="E101" s="1434"/>
      <c r="F101" s="1434"/>
      <c r="G101" s="1434"/>
      <c r="H101" s="1434"/>
      <c r="I101" s="1434"/>
      <c r="J101" s="1434"/>
      <c r="K101" s="1434"/>
      <c r="L101" s="1434"/>
      <c r="M101" s="1434"/>
      <c r="N101" s="1434"/>
      <c r="O101" s="1434"/>
      <c r="P101" s="1434"/>
      <c r="Q101" s="1434"/>
      <c r="R101" s="1434"/>
      <c r="S101" s="1434"/>
      <c r="T101" s="1434"/>
      <c r="U101" s="1434"/>
      <c r="V101" s="1434"/>
      <c r="W101" s="1434"/>
    </row>
    <row r="102" spans="1:23" ht="13.5" thickBot="1"/>
    <row r="103" spans="1:23" ht="14.25" thickTop="1" thickBot="1">
      <c r="B103" s="1388" t="s">
        <v>52</v>
      </c>
      <c r="C103" s="1389"/>
      <c r="D103" s="1390" t="s">
        <v>53</v>
      </c>
      <c r="E103" s="1391"/>
      <c r="F103" s="1392"/>
      <c r="G103" s="1417" t="s">
        <v>54</v>
      </c>
      <c r="H103" s="1418"/>
      <c r="I103" s="1430" t="s">
        <v>55</v>
      </c>
      <c r="J103" s="1431"/>
      <c r="K103" s="1411" t="s">
        <v>56</v>
      </c>
      <c r="L103" s="1412"/>
      <c r="M103" s="1412"/>
      <c r="N103" s="1412"/>
      <c r="O103" s="1412"/>
      <c r="P103" s="1412"/>
      <c r="Q103" s="1412"/>
      <c r="R103" s="1412"/>
      <c r="S103" s="1412"/>
      <c r="T103" s="1412"/>
      <c r="U103" s="1412"/>
      <c r="V103" s="1412"/>
      <c r="W103" s="1413"/>
    </row>
    <row r="104" spans="1:23" ht="24.75" thickBot="1">
      <c r="B104" s="112" t="s">
        <v>58</v>
      </c>
      <c r="C104" s="113" t="s">
        <v>95</v>
      </c>
      <c r="D104" s="114" t="s">
        <v>251</v>
      </c>
      <c r="E104" s="1397" t="s">
        <v>61</v>
      </c>
      <c r="F104" s="1398"/>
      <c r="G104" s="115" t="s">
        <v>62</v>
      </c>
      <c r="H104" s="116" t="s">
        <v>63</v>
      </c>
      <c r="I104" s="115" t="s">
        <v>64</v>
      </c>
      <c r="J104" s="115" t="s">
        <v>65</v>
      </c>
      <c r="K104" s="116" t="s">
        <v>66</v>
      </c>
      <c r="L104" s="116" t="s">
        <v>67</v>
      </c>
      <c r="M104" s="116" t="s">
        <v>68</v>
      </c>
      <c r="N104" s="116" t="s">
        <v>69</v>
      </c>
      <c r="O104" s="116" t="s">
        <v>70</v>
      </c>
      <c r="P104" s="116" t="s">
        <v>71</v>
      </c>
      <c r="Q104" s="116" t="s">
        <v>72</v>
      </c>
      <c r="R104" s="116" t="s">
        <v>73</v>
      </c>
      <c r="S104" s="116" t="s">
        <v>74</v>
      </c>
      <c r="T104" s="116" t="s">
        <v>75</v>
      </c>
      <c r="U104" s="116" t="s">
        <v>76</v>
      </c>
      <c r="V104" s="116" t="s">
        <v>77</v>
      </c>
      <c r="W104" s="116" t="s">
        <v>65</v>
      </c>
    </row>
    <row r="105" spans="1:23" s="157" customFormat="1" ht="43.5" customHeight="1">
      <c r="B105" s="228">
        <v>1</v>
      </c>
      <c r="C105" s="245">
        <v>100</v>
      </c>
      <c r="D105" s="199"/>
      <c r="E105" s="1393" t="s">
        <v>283</v>
      </c>
      <c r="F105" s="1394"/>
      <c r="G105" s="250"/>
      <c r="H105" s="251">
        <v>-250</v>
      </c>
      <c r="I105" s="252"/>
      <c r="J105" s="253"/>
      <c r="K105" s="254"/>
      <c r="L105" s="255"/>
      <c r="M105" s="255"/>
      <c r="N105" s="255"/>
      <c r="O105" s="255"/>
      <c r="P105" s="255"/>
      <c r="Q105" s="255"/>
      <c r="R105" s="255"/>
      <c r="S105" s="255"/>
      <c r="T105" s="255"/>
      <c r="U105" s="256"/>
      <c r="V105" s="256"/>
      <c r="W105" s="249">
        <v>-250</v>
      </c>
    </row>
    <row r="106" spans="1:23" s="157" customFormat="1" ht="43.5" customHeight="1">
      <c r="B106" s="237">
        <v>2</v>
      </c>
      <c r="C106" s="257">
        <v>120</v>
      </c>
      <c r="D106" s="164"/>
      <c r="E106" s="1395" t="s">
        <v>284</v>
      </c>
      <c r="F106" s="1396"/>
      <c r="G106" s="250"/>
      <c r="H106" s="251">
        <v>250</v>
      </c>
      <c r="I106" s="258"/>
      <c r="J106" s="259"/>
      <c r="K106" s="260"/>
      <c r="L106" s="261"/>
      <c r="M106" s="261"/>
      <c r="N106" s="262"/>
      <c r="O106" s="261"/>
      <c r="P106" s="261"/>
      <c r="Q106" s="261"/>
      <c r="R106" s="261"/>
      <c r="S106" s="261"/>
      <c r="T106" s="261"/>
      <c r="U106" s="263"/>
      <c r="V106" s="263"/>
      <c r="W106" s="264">
        <v>250</v>
      </c>
    </row>
  </sheetData>
  <mergeCells count="100">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 ref="G21:H21"/>
    <mergeCell ref="I21:J21"/>
    <mergeCell ref="K21:W21"/>
    <mergeCell ref="E24:F24"/>
    <mergeCell ref="O13:Q13"/>
    <mergeCell ref="B14:D14"/>
    <mergeCell ref="E14:F14"/>
    <mergeCell ref="G14:H14"/>
    <mergeCell ref="L14:M14"/>
    <mergeCell ref="P14:Q14"/>
    <mergeCell ref="A15:A16"/>
    <mergeCell ref="B15:D15"/>
    <mergeCell ref="E15:F15"/>
    <mergeCell ref="G15:H15"/>
    <mergeCell ref="L15:M15"/>
    <mergeCell ref="B16:D16"/>
    <mergeCell ref="E16:F16"/>
    <mergeCell ref="G16:H16"/>
    <mergeCell ref="L16:M16"/>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19:V19"/>
    <mergeCell ref="B21:C21"/>
    <mergeCell ref="E46:F46"/>
    <mergeCell ref="E47:F47"/>
    <mergeCell ref="B44:C44"/>
    <mergeCell ref="D44:F44"/>
    <mergeCell ref="G44:H44"/>
    <mergeCell ref="D1:K1"/>
    <mergeCell ref="E98:F98"/>
    <mergeCell ref="E99:F99"/>
    <mergeCell ref="K52:W52"/>
    <mergeCell ref="E53:F53"/>
    <mergeCell ref="B59:W59"/>
    <mergeCell ref="C61:D61"/>
    <mergeCell ref="G61:H61"/>
    <mergeCell ref="B62:D62"/>
    <mergeCell ref="F62:H62"/>
    <mergeCell ref="B63:D63"/>
    <mergeCell ref="B52:C52"/>
    <mergeCell ref="D52:F52"/>
    <mergeCell ref="G52:H52"/>
    <mergeCell ref="I52:J52"/>
    <mergeCell ref="E45:F45"/>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E54:F54"/>
    <mergeCell ref="E55:F55"/>
    <mergeCell ref="E56:F56"/>
    <mergeCell ref="B67:D67"/>
    <mergeCell ref="B68:D68"/>
    <mergeCell ref="B97:C97"/>
    <mergeCell ref="D97:F97"/>
    <mergeCell ref="E105:F105"/>
    <mergeCell ref="E106:F106"/>
    <mergeCell ref="B103:C103"/>
    <mergeCell ref="D103:F103"/>
    <mergeCell ref="E104:F104"/>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activeCell="D10" sqref="D10:E10"/>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546"/>
      <c r="B1" s="1546"/>
      <c r="C1" s="1546"/>
      <c r="D1" s="1526" t="s">
        <v>285</v>
      </c>
      <c r="E1" s="1526"/>
      <c r="F1" s="1526"/>
      <c r="G1" s="1526"/>
      <c r="H1" s="1526"/>
      <c r="I1" s="1526"/>
      <c r="J1" s="1526"/>
      <c r="K1" s="1526"/>
      <c r="L1" s="287" t="s">
        <v>190</v>
      </c>
      <c r="M1" s="1537" t="s">
        <v>286</v>
      </c>
      <c r="N1" s="1538"/>
      <c r="O1" s="1538"/>
      <c r="P1" s="1538"/>
      <c r="Q1" s="1539"/>
    </row>
    <row r="2" spans="1:17">
      <c r="M2" s="1540"/>
      <c r="N2" s="1541"/>
      <c r="O2" s="1541"/>
      <c r="P2" s="1541"/>
      <c r="Q2" s="1542"/>
    </row>
    <row r="3" spans="1:17">
      <c r="M3" s="1540"/>
      <c r="N3" s="1541"/>
      <c r="O3" s="1541"/>
      <c r="P3" s="1541"/>
      <c r="Q3" s="1542"/>
    </row>
    <row r="4" spans="1:17" ht="15.75">
      <c r="B4" s="153" t="s">
        <v>287</v>
      </c>
      <c r="C4" s="151"/>
      <c r="D4" s="151"/>
      <c r="M4" s="1540"/>
      <c r="N4" s="1541"/>
      <c r="O4" s="1541"/>
      <c r="P4" s="1541"/>
      <c r="Q4" s="1542"/>
    </row>
    <row r="5" spans="1:17" ht="13.5" thickBot="1">
      <c r="M5" s="1543"/>
      <c r="N5" s="1544"/>
      <c r="O5" s="1544"/>
      <c r="P5" s="1544"/>
      <c r="Q5" s="1545"/>
    </row>
    <row r="6" spans="1:17" ht="14.25">
      <c r="A6" s="584" t="s">
        <v>263</v>
      </c>
      <c r="B6" s="186" t="s">
        <v>288</v>
      </c>
      <c r="M6" s="288"/>
      <c r="N6" s="288"/>
      <c r="O6" s="288"/>
      <c r="P6" s="288"/>
      <c r="Q6" s="288"/>
    </row>
    <row r="7" spans="1:17" ht="14.25">
      <c r="A7" s="584" t="s">
        <v>263</v>
      </c>
      <c r="B7" s="186" t="s">
        <v>289</v>
      </c>
    </row>
    <row r="8" spans="1:17" ht="14.25">
      <c r="A8" s="584" t="s">
        <v>263</v>
      </c>
      <c r="B8" s="186" t="s">
        <v>290</v>
      </c>
    </row>
    <row r="9" spans="1:17" ht="14.25">
      <c r="A9" s="584" t="s">
        <v>263</v>
      </c>
      <c r="B9" s="186" t="s">
        <v>291</v>
      </c>
    </row>
    <row r="10" spans="1:17" ht="14.25">
      <c r="A10" s="584" t="s">
        <v>263</v>
      </c>
      <c r="B10" s="186" t="s">
        <v>292</v>
      </c>
    </row>
    <row r="12" spans="1:17" ht="15">
      <c r="B12" s="187" t="s">
        <v>293</v>
      </c>
    </row>
    <row r="13" spans="1:17">
      <c r="B13" s="157"/>
    </row>
    <row r="14" spans="1:17">
      <c r="C14" s="4" t="s">
        <v>294</v>
      </c>
      <c r="D14" s="157" t="s">
        <v>295</v>
      </c>
    </row>
    <row r="15" spans="1:17">
      <c r="C15" s="4"/>
      <c r="D15" s="4"/>
    </row>
    <row r="16" spans="1:17">
      <c r="C16" s="4" t="s">
        <v>296</v>
      </c>
      <c r="D16" s="227" t="s">
        <v>297</v>
      </c>
      <c r="E16" s="227"/>
      <c r="F16" s="227"/>
      <c r="G16" s="227"/>
      <c r="H16" s="227"/>
      <c r="I16" s="227"/>
      <c r="J16" s="227"/>
      <c r="K16" s="227"/>
      <c r="L16" s="227"/>
      <c r="M16" s="227"/>
    </row>
    <row r="17" spans="2:14">
      <c r="C17" s="4"/>
      <c r="D17" s="227"/>
      <c r="E17" s="227"/>
      <c r="F17" s="227"/>
      <c r="G17" s="227"/>
      <c r="H17" s="227"/>
      <c r="I17" s="227"/>
      <c r="J17" s="227"/>
      <c r="K17" s="227"/>
      <c r="L17" s="227"/>
      <c r="M17" s="227"/>
    </row>
    <row r="18" spans="2:14">
      <c r="C18" s="4" t="s">
        <v>298</v>
      </c>
      <c r="D18" s="227" t="s">
        <v>299</v>
      </c>
      <c r="E18" s="227"/>
      <c r="F18" s="227"/>
      <c r="G18" s="227"/>
      <c r="H18" s="227"/>
      <c r="I18" s="227"/>
      <c r="J18" s="227"/>
      <c r="K18" s="227"/>
      <c r="L18" s="227"/>
      <c r="M18" s="227"/>
    </row>
    <row r="19" spans="2:14">
      <c r="C19" s="4"/>
      <c r="D19" s="227"/>
      <c r="E19" s="227"/>
      <c r="F19" s="227"/>
      <c r="G19" s="227"/>
      <c r="H19" s="227"/>
      <c r="I19" s="227"/>
      <c r="J19" s="227"/>
      <c r="K19" s="227"/>
      <c r="L19" s="227"/>
      <c r="M19" s="227"/>
    </row>
    <row r="20" spans="2:14">
      <c r="C20" s="225"/>
      <c r="D20" s="289" t="s">
        <v>300</v>
      </c>
      <c r="E20" s="168"/>
      <c r="F20" s="168"/>
      <c r="G20" s="168"/>
      <c r="H20" s="168"/>
      <c r="I20" s="168"/>
      <c r="J20" s="168"/>
    </row>
    <row r="21" spans="2:14">
      <c r="C21" s="225"/>
      <c r="D21" s="1536" t="s">
        <v>301</v>
      </c>
      <c r="E21" s="1536"/>
      <c r="F21" s="1536"/>
      <c r="G21" s="1536"/>
      <c r="H21" s="1536"/>
      <c r="I21" s="1536"/>
      <c r="J21" s="1536"/>
      <c r="K21" s="1536"/>
      <c r="L21" s="1536"/>
      <c r="M21" s="1536"/>
    </row>
    <row r="22" spans="2:14" ht="13.5" thickBot="1">
      <c r="C22" s="225"/>
      <c r="D22" s="244"/>
      <c r="E22" s="244"/>
      <c r="F22" s="244"/>
      <c r="G22" s="244"/>
      <c r="H22" s="244"/>
      <c r="I22" s="244"/>
      <c r="J22" s="244"/>
      <c r="K22" s="244"/>
      <c r="L22" s="244"/>
      <c r="M22" s="244"/>
    </row>
    <row r="23" spans="2:14">
      <c r="C23" s="4"/>
      <c r="D23" s="1530" t="s">
        <v>302</v>
      </c>
      <c r="E23" s="1531"/>
      <c r="F23" s="1531"/>
      <c r="G23" s="1531"/>
      <c r="H23" s="1531"/>
      <c r="I23" s="1531"/>
      <c r="J23" s="1531"/>
      <c r="K23" s="1531"/>
      <c r="L23" s="1531"/>
      <c r="M23" s="1531"/>
      <c r="N23" s="1532"/>
    </row>
    <row r="24" spans="2:14" ht="13.5" thickBot="1">
      <c r="C24" s="4"/>
      <c r="D24" s="1533"/>
      <c r="E24" s="1534"/>
      <c r="F24" s="1534"/>
      <c r="G24" s="1534"/>
      <c r="H24" s="1534"/>
      <c r="I24" s="1534"/>
      <c r="J24" s="1534"/>
      <c r="K24" s="1534"/>
      <c r="L24" s="1534"/>
      <c r="M24" s="1534"/>
      <c r="N24" s="1535"/>
    </row>
    <row r="25" spans="2:14">
      <c r="C25" s="4"/>
      <c r="D25" s="168"/>
      <c r="E25" s="1528" t="s">
        <v>204</v>
      </c>
      <c r="F25" s="1528"/>
    </row>
    <row r="26" spans="2:14" ht="13.5" thickBot="1">
      <c r="B26" s="222"/>
      <c r="C26" s="222"/>
      <c r="D26" s="222"/>
      <c r="E26" s="1529"/>
      <c r="F26" s="1529"/>
      <c r="G26" s="222"/>
      <c r="H26" s="223"/>
      <c r="I26" s="201"/>
      <c r="J26" s="202"/>
      <c r="K26" s="181"/>
      <c r="L26" s="181"/>
      <c r="M26" s="181"/>
      <c r="N26" s="181"/>
    </row>
    <row r="27" spans="2:14" ht="14.25" thickTop="1" thickBot="1">
      <c r="B27" s="1388" t="s">
        <v>52</v>
      </c>
      <c r="C27" s="1389"/>
      <c r="D27" s="1390" t="s">
        <v>53</v>
      </c>
      <c r="E27" s="1524"/>
      <c r="F27" s="1525"/>
      <c r="G27" s="1417" t="s">
        <v>54</v>
      </c>
      <c r="H27" s="1418"/>
      <c r="I27" s="1430" t="s">
        <v>55</v>
      </c>
      <c r="J27" s="1527"/>
      <c r="K27" s="1507" t="s">
        <v>56</v>
      </c>
      <c r="L27" s="1508"/>
      <c r="M27" s="1508"/>
      <c r="N27" s="1509"/>
    </row>
    <row r="28" spans="2:14" ht="24.75" thickBot="1">
      <c r="B28" s="112" t="s">
        <v>58</v>
      </c>
      <c r="C28" s="113" t="s">
        <v>95</v>
      </c>
      <c r="D28" s="114" t="s">
        <v>251</v>
      </c>
      <c r="E28" s="1397" t="s">
        <v>61</v>
      </c>
      <c r="F28" s="1398"/>
      <c r="G28" s="115" t="s">
        <v>62</v>
      </c>
      <c r="H28" s="116" t="s">
        <v>63</v>
      </c>
      <c r="I28" s="115" t="s">
        <v>64</v>
      </c>
      <c r="J28" s="115" t="s">
        <v>65</v>
      </c>
      <c r="K28" s="116" t="s">
        <v>66</v>
      </c>
      <c r="L28" s="116" t="s">
        <v>67</v>
      </c>
      <c r="M28" s="116" t="s">
        <v>68</v>
      </c>
      <c r="N28" s="226" t="s">
        <v>69</v>
      </c>
    </row>
    <row r="29" spans="2:14" s="157" customFormat="1" ht="48" customHeight="1">
      <c r="B29" s="228">
        <v>20</v>
      </c>
      <c r="C29" s="229"/>
      <c r="D29" s="119"/>
      <c r="E29" s="1393" t="s">
        <v>303</v>
      </c>
      <c r="F29" s="1394"/>
      <c r="G29" s="230">
        <f t="shared" ref="G29" si="0">SUM(I29:J29)</f>
        <v>8900</v>
      </c>
      <c r="H29" s="231">
        <v>5098</v>
      </c>
      <c r="I29" s="232">
        <v>8900</v>
      </c>
      <c r="J29" s="233"/>
      <c r="K29" s="234">
        <v>5000</v>
      </c>
      <c r="L29" s="235"/>
      <c r="M29" s="235"/>
      <c r="N29" s="236">
        <v>98</v>
      </c>
    </row>
    <row r="30" spans="2:14" s="157" customFormat="1">
      <c r="B30" s="237"/>
      <c r="C30" s="238"/>
      <c r="D30" s="130"/>
      <c r="E30" s="1522"/>
      <c r="F30" s="1523"/>
      <c r="G30" s="230"/>
      <c r="H30" s="239"/>
      <c r="I30" s="240" t="s">
        <v>304</v>
      </c>
      <c r="J30" s="241"/>
      <c r="K30" s="242" t="s">
        <v>305</v>
      </c>
      <c r="L30" s="236"/>
      <c r="M30" s="236"/>
      <c r="N30" s="243" t="s">
        <v>306</v>
      </c>
    </row>
    <row r="32" spans="2:14" ht="13.5" thickBot="1"/>
    <row r="33" spans="2:17">
      <c r="B33" s="290" t="s">
        <v>307</v>
      </c>
      <c r="C33" s="291"/>
      <c r="D33" s="291"/>
      <c r="E33" s="291"/>
      <c r="F33" s="156"/>
      <c r="G33" s="156"/>
      <c r="H33" s="156"/>
      <c r="I33" s="156"/>
      <c r="J33" s="156"/>
      <c r="K33" s="156"/>
      <c r="L33" s="156"/>
      <c r="M33" s="156"/>
      <c r="N33" s="156"/>
      <c r="O33" s="291"/>
      <c r="P33" s="156"/>
      <c r="Q33" s="78"/>
    </row>
    <row r="34" spans="2:17">
      <c r="B34" s="292"/>
      <c r="Q34" s="188"/>
    </row>
    <row r="35" spans="2:17">
      <c r="B35" s="292"/>
      <c r="Q35" s="188"/>
    </row>
    <row r="36" spans="2:17">
      <c r="B36" s="292"/>
      <c r="Q36" s="188"/>
    </row>
    <row r="37" spans="2:17">
      <c r="B37" s="292"/>
      <c r="Q37" s="188"/>
    </row>
    <row r="38" spans="2:17">
      <c r="B38" s="292"/>
      <c r="Q38" s="188"/>
    </row>
    <row r="39" spans="2:17">
      <c r="B39" s="292"/>
      <c r="Q39" s="188"/>
    </row>
    <row r="40" spans="2:17">
      <c r="B40" s="292"/>
      <c r="Q40" s="188"/>
    </row>
    <row r="41" spans="2:17">
      <c r="B41" s="292"/>
      <c r="N41" s="293"/>
      <c r="Q41" s="188"/>
    </row>
    <row r="42" spans="2:17">
      <c r="B42" s="292"/>
      <c r="K42" s="294" t="s">
        <v>17</v>
      </c>
      <c r="L42" s="227" t="s">
        <v>296</v>
      </c>
      <c r="M42" s="227" t="s">
        <v>308</v>
      </c>
      <c r="N42" s="227"/>
      <c r="O42" s="227"/>
      <c r="P42" s="157"/>
      <c r="Q42" s="188"/>
    </row>
    <row r="43" spans="2:17">
      <c r="B43" s="292"/>
      <c r="L43" s="157"/>
      <c r="M43" s="157"/>
      <c r="N43" s="157"/>
      <c r="O43" s="157"/>
      <c r="P43" s="157"/>
      <c r="Q43" s="188"/>
    </row>
    <row r="44" spans="2:17">
      <c r="B44" s="292"/>
      <c r="L44" s="157"/>
      <c r="M44" s="157"/>
      <c r="N44" s="295"/>
      <c r="O44" s="157"/>
      <c r="P44" s="157"/>
      <c r="Q44" s="188"/>
    </row>
    <row r="45" spans="2:17">
      <c r="B45" s="292"/>
      <c r="K45" s="185" t="s">
        <v>17</v>
      </c>
      <c r="L45" s="157" t="s">
        <v>294</v>
      </c>
      <c r="M45" s="296" t="s">
        <v>309</v>
      </c>
      <c r="N45" s="157"/>
      <c r="O45" s="157"/>
      <c r="P45" s="157"/>
      <c r="Q45" s="188"/>
    </row>
    <row r="46" spans="2:17">
      <c r="B46" s="292"/>
      <c r="L46" s="157"/>
      <c r="M46" s="157"/>
      <c r="N46" s="157"/>
      <c r="O46" s="157"/>
      <c r="P46" s="157"/>
      <c r="Q46" s="188"/>
    </row>
    <row r="47" spans="2:17">
      <c r="B47" s="292"/>
      <c r="L47" s="157"/>
      <c r="M47" s="157"/>
      <c r="N47" s="157"/>
      <c r="O47" s="157"/>
      <c r="P47" s="157"/>
      <c r="Q47" s="188"/>
    </row>
    <row r="48" spans="2:17">
      <c r="B48" s="292"/>
      <c r="K48" s="297" t="s">
        <v>17</v>
      </c>
      <c r="L48" s="157"/>
      <c r="M48" s="312" t="s">
        <v>310</v>
      </c>
      <c r="N48" s="157"/>
      <c r="O48" s="157"/>
      <c r="P48" s="157"/>
      <c r="Q48" s="188"/>
    </row>
    <row r="49" spans="2:17">
      <c r="B49" s="292"/>
      <c r="L49" s="157"/>
      <c r="M49" s="157"/>
      <c r="N49" s="157"/>
      <c r="O49" s="157"/>
      <c r="P49" s="157"/>
      <c r="Q49" s="188"/>
    </row>
    <row r="50" spans="2:17">
      <c r="B50" s="292"/>
      <c r="L50" s="157"/>
      <c r="M50" s="157"/>
      <c r="N50" s="295"/>
      <c r="O50" s="157"/>
      <c r="P50" s="157"/>
      <c r="Q50" s="188"/>
    </row>
    <row r="51" spans="2:17">
      <c r="B51" s="292"/>
      <c r="L51" s="157"/>
      <c r="M51" s="157"/>
      <c r="N51" s="157"/>
      <c r="O51" s="157"/>
      <c r="P51" s="157"/>
      <c r="Q51" s="188"/>
    </row>
    <row r="52" spans="2:17">
      <c r="B52" s="292"/>
      <c r="K52" s="294" t="s">
        <v>17</v>
      </c>
      <c r="L52" s="227" t="s">
        <v>298</v>
      </c>
      <c r="M52" s="227" t="s">
        <v>311</v>
      </c>
      <c r="N52" s="298"/>
      <c r="O52" s="227"/>
      <c r="P52" s="227"/>
      <c r="Q52" s="188"/>
    </row>
    <row r="53" spans="2:17">
      <c r="B53" s="292"/>
      <c r="K53" s="185" t="s">
        <v>17</v>
      </c>
      <c r="L53" s="157" t="s">
        <v>294</v>
      </c>
      <c r="M53" s="296" t="s">
        <v>312</v>
      </c>
      <c r="N53" s="157"/>
      <c r="O53" s="157"/>
      <c r="P53" s="157"/>
      <c r="Q53" s="188"/>
    </row>
    <row r="54" spans="2:17">
      <c r="B54" s="292"/>
      <c r="L54" s="157"/>
      <c r="M54" s="295"/>
      <c r="N54" s="157"/>
      <c r="O54" s="157"/>
      <c r="P54" s="157"/>
      <c r="Q54" s="188"/>
    </row>
    <row r="55" spans="2:17">
      <c r="B55" s="292"/>
      <c r="L55" s="157"/>
      <c r="M55" s="157"/>
      <c r="N55" s="157"/>
      <c r="O55" s="157"/>
      <c r="P55" s="157"/>
      <c r="Q55" s="188"/>
    </row>
    <row r="56" spans="2:17">
      <c r="B56" s="292"/>
      <c r="L56" s="157"/>
      <c r="M56" s="295"/>
      <c r="N56" s="157"/>
      <c r="O56" s="157"/>
      <c r="P56" s="157"/>
      <c r="Q56" s="188"/>
    </row>
    <row r="57" spans="2:17" ht="13.5" thickBot="1">
      <c r="B57" s="299"/>
      <c r="C57" s="80"/>
      <c r="D57" s="80"/>
      <c r="E57" s="80"/>
      <c r="F57" s="80"/>
      <c r="G57" s="80"/>
      <c r="H57" s="80"/>
      <c r="I57" s="80"/>
      <c r="J57" s="80"/>
      <c r="K57" s="80"/>
      <c r="L57" s="80"/>
      <c r="M57" s="80"/>
      <c r="N57" s="80"/>
      <c r="O57" s="80"/>
      <c r="P57" s="80"/>
      <c r="Q57" s="79"/>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40" zoomScaleNormal="100" workbookViewId="0">
      <selection activeCell="C60" sqref="C60"/>
    </sheetView>
  </sheetViews>
  <sheetFormatPr defaultRowHeight="12.75"/>
  <cols>
    <col min="1" max="1" width="4.42578125" style="157" customWidth="1"/>
    <col min="2" max="4" width="9.140625" style="157"/>
    <col min="5" max="11" width="17" style="157" customWidth="1"/>
    <col min="12" max="16384" width="9.140625" style="157"/>
  </cols>
  <sheetData>
    <row r="1" spans="1:28" ht="29.25" customHeight="1">
      <c r="A1" s="1550"/>
      <c r="B1" s="1550"/>
      <c r="C1" s="1550"/>
      <c r="D1" s="1547" t="s">
        <v>313</v>
      </c>
      <c r="E1" s="1547"/>
      <c r="F1" s="1547"/>
      <c r="G1" s="1547"/>
      <c r="H1" s="1547"/>
      <c r="I1" s="1547"/>
      <c r="J1" s="1547"/>
      <c r="K1" s="1547"/>
      <c r="L1" s="159"/>
      <c r="M1" s="159"/>
      <c r="N1" s="159"/>
      <c r="O1" s="159"/>
      <c r="P1" s="76"/>
      <c r="Q1" s="76"/>
      <c r="R1" s="76"/>
      <c r="S1" s="76"/>
      <c r="T1" s="76"/>
      <c r="U1" s="76"/>
      <c r="V1" s="76"/>
      <c r="W1" s="76"/>
      <c r="X1" s="76"/>
      <c r="Y1" s="76"/>
      <c r="Z1" s="76"/>
      <c r="AA1" s="76"/>
      <c r="AB1" s="76"/>
    </row>
    <row r="4" spans="1:28" s="191" customFormat="1" ht="15.75">
      <c r="A4" s="271" t="s">
        <v>1</v>
      </c>
      <c r="B4" s="191" t="s">
        <v>314</v>
      </c>
    </row>
    <row r="5" spans="1:28" s="191" customFormat="1" ht="15.75"/>
    <row r="6" spans="1:28" s="191" customFormat="1" ht="15.75">
      <c r="A6" s="271" t="s">
        <v>3</v>
      </c>
      <c r="B6" s="191" t="s">
        <v>315</v>
      </c>
    </row>
    <row r="7" spans="1:28" s="191" customFormat="1" ht="15.75"/>
    <row r="8" spans="1:28" s="191" customFormat="1" ht="15.75">
      <c r="A8" s="271" t="s">
        <v>5</v>
      </c>
      <c r="B8" s="191" t="s">
        <v>316</v>
      </c>
    </row>
    <row r="9" spans="1:28" s="191" customFormat="1" ht="15.75">
      <c r="A9" s="271"/>
      <c r="B9" s="191" t="s">
        <v>317</v>
      </c>
    </row>
    <row r="10" spans="1:28" s="191" customFormat="1" ht="15.75">
      <c r="A10" s="271"/>
    </row>
    <row r="11" spans="1:28" ht="15.75">
      <c r="A11" s="271" t="s">
        <v>24</v>
      </c>
      <c r="B11" s="191" t="s">
        <v>318</v>
      </c>
    </row>
    <row r="12" spans="1:28" ht="15.75">
      <c r="A12" s="271"/>
      <c r="B12" s="191" t="s">
        <v>319</v>
      </c>
    </row>
    <row r="13" spans="1:28" ht="15.75">
      <c r="B13" s="191"/>
    </row>
    <row r="14" spans="1:28" ht="15.75">
      <c r="A14" s="271" t="s">
        <v>253</v>
      </c>
      <c r="B14" s="191" t="s">
        <v>320</v>
      </c>
    </row>
    <row r="15" spans="1:28" ht="15.75">
      <c r="A15" s="271"/>
      <c r="B15" s="321" t="s">
        <v>321</v>
      </c>
      <c r="C15" s="322"/>
      <c r="D15" s="322"/>
      <c r="E15" s="322"/>
      <c r="F15" s="322"/>
      <c r="G15" s="322"/>
    </row>
    <row r="17" spans="1:13" s="191" customFormat="1" ht="15.75">
      <c r="A17" s="271" t="s">
        <v>257</v>
      </c>
      <c r="B17" s="191" t="s">
        <v>322</v>
      </c>
    </row>
    <row r="18" spans="1:13" ht="15.75">
      <c r="B18" s="191"/>
    </row>
    <row r="19" spans="1:13">
      <c r="E19" s="273" t="s">
        <v>323</v>
      </c>
      <c r="F19" s="274" t="s">
        <v>324</v>
      </c>
      <c r="G19" s="274"/>
      <c r="H19" s="275"/>
      <c r="J19" s="268"/>
      <c r="K19" s="272"/>
      <c r="L19" s="272"/>
      <c r="M19" s="272"/>
    </row>
    <row r="20" spans="1:13">
      <c r="E20" s="276"/>
      <c r="F20" s="277" t="s">
        <v>325</v>
      </c>
      <c r="G20" s="277"/>
      <c r="H20" s="278"/>
      <c r="K20" s="272"/>
      <c r="L20" s="272"/>
      <c r="M20" s="272"/>
    </row>
    <row r="21" spans="1:13">
      <c r="E21" s="279"/>
      <c r="F21" s="280" t="s">
        <v>326</v>
      </c>
      <c r="G21" s="280"/>
      <c r="H21" s="281"/>
      <c r="K21" s="272"/>
      <c r="L21" s="272"/>
      <c r="M21" s="272"/>
    </row>
    <row r="22" spans="1:13">
      <c r="F22" s="272"/>
      <c r="G22" s="272"/>
      <c r="H22" s="272"/>
      <c r="K22" s="272"/>
      <c r="L22" s="272"/>
      <c r="M22" s="272"/>
    </row>
    <row r="23" spans="1:13">
      <c r="K23" s="272"/>
      <c r="L23" s="272"/>
      <c r="M23" s="272"/>
    </row>
    <row r="24" spans="1:13" ht="15.75">
      <c r="A24" s="271" t="s">
        <v>261</v>
      </c>
      <c r="B24" s="191" t="s">
        <v>327</v>
      </c>
      <c r="H24" s="272"/>
      <c r="K24" s="272"/>
      <c r="L24" s="272"/>
      <c r="M24" s="272"/>
    </row>
    <row r="25" spans="1:13">
      <c r="K25" s="272"/>
      <c r="L25" s="272"/>
      <c r="M25" s="272"/>
    </row>
    <row r="26" spans="1:13">
      <c r="E26" s="273" t="s">
        <v>328</v>
      </c>
      <c r="F26" s="274" t="s">
        <v>329</v>
      </c>
      <c r="G26" s="274"/>
      <c r="H26" s="275"/>
    </row>
    <row r="27" spans="1:13">
      <c r="E27" s="276"/>
      <c r="F27" s="277" t="s">
        <v>330</v>
      </c>
      <c r="G27" s="277"/>
      <c r="H27" s="278"/>
    </row>
    <row r="28" spans="1:13">
      <c r="E28" s="276"/>
      <c r="F28" s="277" t="s">
        <v>331</v>
      </c>
      <c r="G28" s="277"/>
      <c r="H28" s="278"/>
    </row>
    <row r="29" spans="1:13">
      <c r="E29" s="276"/>
      <c r="F29" s="277" t="s">
        <v>332</v>
      </c>
      <c r="G29" s="277"/>
      <c r="H29" s="278"/>
    </row>
    <row r="30" spans="1:13">
      <c r="E30" s="276"/>
      <c r="F30" s="277" t="s">
        <v>333</v>
      </c>
      <c r="G30" s="277"/>
      <c r="H30" s="278"/>
    </row>
    <row r="31" spans="1:13">
      <c r="E31" s="276"/>
      <c r="F31" s="277" t="s">
        <v>334</v>
      </c>
      <c r="G31" s="277"/>
      <c r="H31" s="278"/>
    </row>
    <row r="32" spans="1:13">
      <c r="E32" s="276"/>
      <c r="F32" s="277" t="s">
        <v>335</v>
      </c>
      <c r="G32" s="277"/>
      <c r="H32" s="278"/>
    </row>
    <row r="33" spans="1:13">
      <c r="E33" s="279"/>
      <c r="F33" s="280" t="s">
        <v>336</v>
      </c>
      <c r="G33" s="280"/>
      <c r="H33" s="281"/>
    </row>
    <row r="34" spans="1:13">
      <c r="F34" s="272"/>
      <c r="G34" s="272"/>
      <c r="H34" s="272"/>
    </row>
    <row r="35" spans="1:13">
      <c r="F35" s="272"/>
      <c r="G35" s="272"/>
      <c r="H35" s="272"/>
    </row>
    <row r="36" spans="1:13" ht="15.75">
      <c r="A36" s="271" t="s">
        <v>337</v>
      </c>
      <c r="B36" s="191" t="s">
        <v>338</v>
      </c>
      <c r="H36" s="272"/>
      <c r="K36" s="272"/>
      <c r="L36" s="272"/>
      <c r="M36" s="272"/>
    </row>
    <row r="37" spans="1:13" ht="15.75">
      <c r="A37" s="271"/>
      <c r="B37" s="191"/>
      <c r="H37" s="272"/>
      <c r="K37" s="272"/>
      <c r="L37" s="272"/>
      <c r="M37" s="272"/>
    </row>
    <row r="38" spans="1:13" ht="15.75">
      <c r="A38" s="271"/>
      <c r="B38" s="191"/>
      <c r="E38" s="273" t="s">
        <v>339</v>
      </c>
      <c r="F38" s="274" t="s">
        <v>340</v>
      </c>
      <c r="G38" s="274"/>
      <c r="H38" s="275"/>
      <c r="K38" s="272"/>
      <c r="L38" s="272"/>
      <c r="M38" s="272"/>
    </row>
    <row r="39" spans="1:13" ht="15.75">
      <c r="A39" s="271"/>
      <c r="B39" s="191"/>
      <c r="E39" s="284"/>
      <c r="F39" s="277" t="s">
        <v>341</v>
      </c>
      <c r="G39" s="277"/>
      <c r="H39" s="278"/>
      <c r="K39" s="272"/>
      <c r="L39" s="272"/>
      <c r="M39" s="272"/>
    </row>
    <row r="40" spans="1:13" ht="15.75">
      <c r="A40" s="271"/>
      <c r="B40" s="191"/>
      <c r="E40" s="284"/>
      <c r="F40" s="277" t="s">
        <v>342</v>
      </c>
      <c r="G40" s="277"/>
      <c r="H40" s="278"/>
      <c r="K40" s="272"/>
      <c r="L40" s="272"/>
      <c r="M40" s="272"/>
    </row>
    <row r="41" spans="1:13" ht="15.75">
      <c r="A41" s="271"/>
      <c r="B41" s="191"/>
      <c r="E41" s="284"/>
      <c r="F41" s="277" t="s">
        <v>343</v>
      </c>
      <c r="G41" s="277"/>
      <c r="H41" s="278"/>
      <c r="K41" s="272"/>
      <c r="L41" s="272"/>
      <c r="M41" s="272"/>
    </row>
    <row r="42" spans="1:13" ht="15.75">
      <c r="A42" s="271"/>
      <c r="B42" s="191"/>
      <c r="E42" s="284"/>
      <c r="F42" s="277" t="s">
        <v>344</v>
      </c>
      <c r="G42" s="277"/>
      <c r="H42" s="278"/>
      <c r="K42" s="272"/>
      <c r="L42" s="272"/>
      <c r="M42" s="272"/>
    </row>
    <row r="43" spans="1:13" ht="15.75">
      <c r="A43" s="271"/>
      <c r="B43" s="191"/>
      <c r="E43" s="284"/>
      <c r="F43" s="277" t="s">
        <v>345</v>
      </c>
      <c r="G43" s="277"/>
      <c r="H43" s="278"/>
      <c r="K43" s="272"/>
      <c r="L43" s="272"/>
      <c r="M43" s="272"/>
    </row>
    <row r="44" spans="1:13" ht="15.75">
      <c r="A44" s="271"/>
      <c r="B44" s="191"/>
      <c r="E44" s="284"/>
      <c r="F44" s="277" t="s">
        <v>346</v>
      </c>
      <c r="G44" s="277"/>
      <c r="H44" s="278"/>
      <c r="I44" s="277"/>
      <c r="K44" s="272"/>
      <c r="L44" s="272"/>
      <c r="M44" s="272"/>
    </row>
    <row r="45" spans="1:13" ht="15.75">
      <c r="A45" s="271"/>
      <c r="B45" s="191"/>
      <c r="E45" s="284"/>
      <c r="F45" s="277" t="s">
        <v>347</v>
      </c>
      <c r="G45" s="277"/>
      <c r="H45" s="278"/>
      <c r="K45" s="272"/>
      <c r="L45" s="272"/>
      <c r="M45" s="272"/>
    </row>
    <row r="46" spans="1:13" ht="15.75">
      <c r="A46" s="271"/>
      <c r="B46" s="191"/>
      <c r="E46" s="285"/>
      <c r="F46" s="280" t="s">
        <v>348</v>
      </c>
      <c r="G46" s="280"/>
      <c r="H46" s="281"/>
      <c r="K46" s="272"/>
      <c r="L46" s="272"/>
      <c r="M46" s="272"/>
    </row>
    <row r="47" spans="1:13">
      <c r="F47" s="272"/>
      <c r="G47" s="272"/>
      <c r="H47" s="272"/>
    </row>
    <row r="48" spans="1:13" s="325" customFormat="1">
      <c r="F48" s="326"/>
      <c r="G48" s="326"/>
      <c r="H48" s="326"/>
    </row>
    <row r="49" spans="2:11" ht="23.25" customHeight="1">
      <c r="F49" s="1548" t="s">
        <v>349</v>
      </c>
      <c r="G49" s="1548"/>
      <c r="H49" s="272"/>
    </row>
    <row r="50" spans="2:11" ht="23.25" customHeight="1">
      <c r="F50" s="1548"/>
      <c r="G50" s="1548"/>
      <c r="H50" s="272"/>
    </row>
    <row r="51" spans="2:11" ht="23.25" customHeight="1">
      <c r="F51" s="324"/>
      <c r="G51" s="324"/>
      <c r="H51" s="272"/>
    </row>
    <row r="52" spans="2:11" ht="15.75">
      <c r="C52" s="323" t="s">
        <v>350</v>
      </c>
      <c r="D52" s="282"/>
      <c r="E52" s="282"/>
      <c r="F52" s="282"/>
    </row>
    <row r="53" spans="2:11" ht="15">
      <c r="C53" s="282"/>
      <c r="D53" s="282"/>
      <c r="E53" s="282"/>
      <c r="F53" s="282"/>
    </row>
    <row r="54" spans="2:11" ht="15">
      <c r="C54" s="1549" t="s">
        <v>351</v>
      </c>
      <c r="D54" s="1549"/>
      <c r="E54" s="1549"/>
      <c r="F54" s="1549"/>
      <c r="G54" s="1549"/>
      <c r="H54" s="1549"/>
      <c r="I54" s="1549"/>
      <c r="J54" s="1549"/>
      <c r="K54" s="1549"/>
    </row>
    <row r="55" spans="2:11" ht="15">
      <c r="C55" s="282"/>
    </row>
    <row r="56" spans="2:11">
      <c r="B56" s="283" t="s">
        <v>1</v>
      </c>
      <c r="C56" s="157" t="s">
        <v>352</v>
      </c>
    </row>
    <row r="57" spans="2:11">
      <c r="B57" s="283"/>
    </row>
    <row r="58" spans="2:11">
      <c r="B58" s="283" t="s">
        <v>3</v>
      </c>
      <c r="C58" s="157" t="s">
        <v>353</v>
      </c>
    </row>
    <row r="59" spans="2:11">
      <c r="B59" s="283"/>
    </row>
    <row r="60" spans="2:11">
      <c r="B60" s="283" t="s">
        <v>5</v>
      </c>
      <c r="C60" s="157" t="s">
        <v>354</v>
      </c>
    </row>
    <row r="61" spans="2:11">
      <c r="B61" s="283"/>
    </row>
    <row r="62" spans="2:11">
      <c r="B62" s="283" t="s">
        <v>24</v>
      </c>
      <c r="C62" s="157" t="s">
        <v>355</v>
      </c>
    </row>
    <row r="63" spans="2:11">
      <c r="B63" s="283"/>
    </row>
    <row r="64" spans="2:11">
      <c r="B64" s="283" t="s">
        <v>253</v>
      </c>
      <c r="C64" s="157" t="s">
        <v>356</v>
      </c>
    </row>
    <row r="65" spans="2:10">
      <c r="B65" s="283"/>
    </row>
    <row r="66" spans="2:10">
      <c r="B66" s="283" t="s">
        <v>257</v>
      </c>
      <c r="C66" s="157" t="s">
        <v>357</v>
      </c>
    </row>
    <row r="68" spans="2:10" ht="13.5" thickBot="1"/>
    <row r="69" spans="2:10">
      <c r="C69" s="300"/>
      <c r="D69" s="301"/>
      <c r="E69" s="301"/>
      <c r="F69" s="301"/>
      <c r="G69" s="301"/>
      <c r="H69" s="301"/>
      <c r="I69" s="301"/>
      <c r="J69" s="302"/>
    </row>
    <row r="70" spans="2:10">
      <c r="C70" s="303" t="s">
        <v>358</v>
      </c>
      <c r="G70" s="304" t="s">
        <v>359</v>
      </c>
      <c r="J70" s="305" t="s">
        <v>360</v>
      </c>
    </row>
    <row r="71" spans="2:10">
      <c r="C71" s="306"/>
      <c r="J71" s="307"/>
    </row>
    <row r="72" spans="2:10">
      <c r="C72" s="306" t="s">
        <v>361</v>
      </c>
      <c r="G72" s="308" t="s">
        <v>362</v>
      </c>
      <c r="J72" s="307" t="s">
        <v>363</v>
      </c>
    </row>
    <row r="73" spans="2:10">
      <c r="C73" s="306" t="s">
        <v>364</v>
      </c>
      <c r="J73" s="307"/>
    </row>
    <row r="74" spans="2:10">
      <c r="C74" s="306" t="s">
        <v>365</v>
      </c>
      <c r="J74" s="307"/>
    </row>
    <row r="75" spans="2:10" ht="13.5" thickBot="1">
      <c r="C75" s="309"/>
      <c r="D75" s="310"/>
      <c r="E75" s="310"/>
      <c r="F75" s="310"/>
      <c r="G75" s="310"/>
      <c r="H75" s="310"/>
      <c r="I75" s="310"/>
      <c r="J75" s="311"/>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activeCell="D10" sqref="D10:E10"/>
    </sheetView>
  </sheetViews>
  <sheetFormatPr defaultRowHeight="12.75"/>
  <cols>
    <col min="1" max="1" width="12" style="158" customWidth="1"/>
  </cols>
  <sheetData>
    <row r="1" spans="1:16" ht="27.75">
      <c r="A1" s="1546"/>
      <c r="B1" s="1546"/>
      <c r="C1" s="1546"/>
      <c r="D1" s="1551" t="s">
        <v>366</v>
      </c>
      <c r="E1" s="1551"/>
      <c r="F1" s="1551"/>
      <c r="G1" s="1551"/>
      <c r="H1" s="1551"/>
      <c r="I1" s="1551"/>
      <c r="J1" s="1551"/>
      <c r="K1" s="1551"/>
      <c r="L1" s="1551"/>
      <c r="M1" s="1551"/>
      <c r="N1" s="1551"/>
    </row>
    <row r="4" spans="1:16" s="157" customFormat="1" ht="15.75">
      <c r="A4" s="1552" t="s">
        <v>367</v>
      </c>
      <c r="B4" s="1552"/>
      <c r="C4" s="1552"/>
      <c r="D4" s="1552"/>
      <c r="E4" s="1552"/>
      <c r="F4" s="1552"/>
      <c r="G4" s="1552"/>
      <c r="H4" s="1552"/>
      <c r="I4" s="1552"/>
      <c r="J4" s="1552"/>
      <c r="K4" s="1552"/>
      <c r="L4" s="1552"/>
      <c r="M4" s="1552"/>
      <c r="N4" s="1552"/>
      <c r="O4" s="1552"/>
      <c r="P4" s="1552"/>
    </row>
    <row r="5" spans="1:16" s="157" customFormat="1" ht="27" customHeight="1">
      <c r="A5" s="575"/>
    </row>
    <row r="6" spans="1:16" s="162" customFormat="1" ht="15">
      <c r="A6" s="578" t="s">
        <v>1</v>
      </c>
      <c r="B6" s="577" t="s">
        <v>368</v>
      </c>
      <c r="C6" s="577"/>
      <c r="D6" s="577"/>
      <c r="E6" s="577"/>
      <c r="F6" s="577"/>
      <c r="G6" s="577"/>
      <c r="H6" s="577"/>
      <c r="I6" s="577"/>
    </row>
    <row r="45" spans="1:10" s="162" customFormat="1" ht="15">
      <c r="A45" s="578" t="s">
        <v>3</v>
      </c>
      <c r="B45" s="577" t="s">
        <v>369</v>
      </c>
      <c r="C45" s="577"/>
      <c r="D45" s="577"/>
      <c r="E45" s="577"/>
      <c r="F45" s="577"/>
      <c r="G45" s="577"/>
      <c r="H45" s="577"/>
      <c r="I45" s="577"/>
      <c r="J45" s="577"/>
    </row>
    <row r="84" spans="1:6" ht="15">
      <c r="A84" s="578" t="s">
        <v>5</v>
      </c>
      <c r="B84" s="577" t="s">
        <v>370</v>
      </c>
      <c r="C84" s="209"/>
      <c r="D84" s="209"/>
      <c r="E84" s="209"/>
      <c r="F84" s="209"/>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D10" sqref="D10:E10"/>
    </sheetView>
  </sheetViews>
  <sheetFormatPr defaultRowHeight="12.75"/>
  <cols>
    <col min="1" max="1" width="7.7109375" customWidth="1"/>
    <col min="2" max="2" width="5.85546875" customWidth="1"/>
    <col min="3" max="3" width="4.5703125" customWidth="1"/>
  </cols>
  <sheetData>
    <row r="1" spans="1:12" ht="27.75">
      <c r="A1" s="1546"/>
      <c r="B1" s="1546"/>
      <c r="C1" s="1546"/>
      <c r="D1" s="576" t="s">
        <v>371</v>
      </c>
      <c r="E1" s="576"/>
      <c r="F1" s="576"/>
      <c r="G1" s="576"/>
      <c r="H1" s="576"/>
      <c r="I1" s="576"/>
      <c r="J1" s="576"/>
      <c r="K1" s="576"/>
      <c r="L1" s="576"/>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515B1AA7411C4F878F2981FB1A0965" ma:contentTypeVersion="12" ma:contentTypeDescription="Create a new document." ma:contentTypeScope="" ma:versionID="aafd04198c5fc868c02a403d16ae29d5">
  <xsd:schema xmlns:xsd="http://www.w3.org/2001/XMLSchema" xmlns:xs="http://www.w3.org/2001/XMLSchema" xmlns:p="http://schemas.microsoft.com/office/2006/metadata/properties" xmlns:ns2="7d5bc5b2-0058-4b76-bde9-bee98226fff6" xmlns:ns3="d29f365a-c05d-4bf1-be76-3fa3b4f2bebd" targetNamespace="http://schemas.microsoft.com/office/2006/metadata/properties" ma:root="true" ma:fieldsID="7386ecfe7e4885990ec0e175ed395e8d" ns2:_="" ns3:_="">
    <xsd:import namespace="7d5bc5b2-0058-4b76-bde9-bee98226fff6"/>
    <xsd:import namespace="d29f365a-c05d-4bf1-be76-3fa3b4f2be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bc5b2-0058-4b76-bde9-bee98226fff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9f365a-c05d-4bf1-be76-3fa3b4f2be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B9266-3F1F-4D9F-86B1-7EE57BBCD48B}"/>
</file>

<file path=customXml/itemProps2.xml><?xml version="1.0" encoding="utf-8"?>
<ds:datastoreItem xmlns:ds="http://schemas.openxmlformats.org/officeDocument/2006/customXml" ds:itemID="{EF07E5D8-25D8-4F03-A3AE-43F602942B8E}"/>
</file>

<file path=customXml/itemProps3.xml><?xml version="1.0" encoding="utf-8"?>
<ds:datastoreItem xmlns:ds="http://schemas.openxmlformats.org/officeDocument/2006/customXml" ds:itemID="{D5F96297-D9B2-436D-8D10-7C5BD8E343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2022-01-06T21:31:45Z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0x010100E2515B1AA7411C4F878F2981FB1A0965</vt:lpwstr>
  </property>
  <property fmtid="{D5CDD505-2E9C-101B-9397-08002B2CF9AE}" pid="3" name="Order">
    <vt:r8>7898500</vt:r8>
  </property>
</Properties>
</file>